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Work\Project\NPD_Project\ISO_Driver\NCP51560\Document\Apps\Cal_Pd\"/>
    </mc:Choice>
  </mc:AlternateContent>
  <xr:revisionPtr revIDLastSave="0" documentId="8_{EA986B04-9A47-4FF1-9AE8-6BFEE8872D69}" xr6:coauthVersionLast="45" xr6:coauthVersionMax="45" xr10:uidLastSave="{00000000-0000-0000-0000-000000000000}"/>
  <workbookProtection workbookAlgorithmName="SHA-512" workbookHashValue="HVV/UznSixi7rIt7IPRJGkbmzd+env43Rb52GHFNf6lvfuqv7CDZvp4FFcBUBYXDExOKqDPAljBa5UJOaN9ERQ==" workbookSaltValue="16VVPvFRckCeuLf7ueYCLQ==" workbookSpinCount="100000" lockStructure="1"/>
  <bookViews>
    <workbookView xWindow="28680" yWindow="15" windowWidth="29040" windowHeight="15840" tabRatio="820" activeTab="1" xr2:uid="{00000000-000D-0000-FFFF-FFFF00000000}"/>
  </bookViews>
  <sheets>
    <sheet name="Important Note" sheetId="14" r:id="rId1"/>
    <sheet name="NCP51561" sheetId="7" r:id="rId2"/>
  </sheets>
  <definedNames>
    <definedName name="Cbo" localSheetId="0">#REF!</definedName>
    <definedName name="Cbo" localSheetId="1">#REF!</definedName>
    <definedName name="Cbo">#REF!</definedName>
    <definedName name="Cbo_calc" localSheetId="0">#REF!</definedName>
    <definedName name="Cbo_calc" localSheetId="1">#REF!</definedName>
    <definedName name="Cbo_calc">#REF!</definedName>
    <definedName name="Cbulk" localSheetId="0">#REF!</definedName>
    <definedName name="Cbulk" localSheetId="1">#REF!</definedName>
    <definedName name="Cbulk">#REF!</definedName>
    <definedName name="EFF" localSheetId="0">#REF!</definedName>
    <definedName name="EFF" localSheetId="1">#REF!</definedName>
    <definedName name="EFF">#REF!</definedName>
    <definedName name="Fac" localSheetId="0">#REF!</definedName>
    <definedName name="Fac" localSheetId="1">#REF!</definedName>
    <definedName name="Fac">#REF!</definedName>
    <definedName name="Fbo" localSheetId="0">#REF!</definedName>
    <definedName name="Fbo" localSheetId="1">#REF!</definedName>
    <definedName name="Fbo">#REF!</definedName>
    <definedName name="Fc" localSheetId="0">#REF!</definedName>
    <definedName name="Fc" localSheetId="1">#REF!</definedName>
    <definedName name="Fc">#REF!</definedName>
    <definedName name="fp" localSheetId="0">#REF!</definedName>
    <definedName name="fp" localSheetId="1">#REF!</definedName>
    <definedName name="fp">#REF!</definedName>
    <definedName name="fp0" localSheetId="0">#REF!</definedName>
    <definedName name="fp0" localSheetId="1">#REF!</definedName>
    <definedName name="fp0">#REF!</definedName>
    <definedName name="fz" localSheetId="0">#REF!</definedName>
    <definedName name="fz" localSheetId="1">#REF!</definedName>
    <definedName name="fz">#REF!</definedName>
    <definedName name="G0" localSheetId="0">#REF!</definedName>
    <definedName name="G0" localSheetId="1">#REF!</definedName>
    <definedName name="G0">#REF!</definedName>
    <definedName name="IBO" localSheetId="0">#REF!</definedName>
    <definedName name="IBO" localSheetId="1">#REF!</definedName>
    <definedName name="IBO">#REF!</definedName>
    <definedName name="ILmax" localSheetId="0">#REF!</definedName>
    <definedName name="ILmax" localSheetId="1">#REF!</definedName>
    <definedName name="ILmax">#REF!</definedName>
    <definedName name="Kbo" localSheetId="0">#REF!</definedName>
    <definedName name="Kbo" localSheetId="1">#REF!</definedName>
    <definedName name="Kbo">#REF!</definedName>
    <definedName name="L" localSheetId="0">#REF!</definedName>
    <definedName name="L" localSheetId="1">#REF!</definedName>
    <definedName name="L">#REF!</definedName>
    <definedName name="N" localSheetId="0">#REF!</definedName>
    <definedName name="N" localSheetId="1">#REF!</definedName>
    <definedName name="N">#REF!</definedName>
    <definedName name="Pout" localSheetId="0">#REF!</definedName>
    <definedName name="Pout" localSheetId="1">#REF!</definedName>
    <definedName name="Pout">#REF!</definedName>
    <definedName name="RdsON" localSheetId="0">#REF!</definedName>
    <definedName name="RdsON" localSheetId="1">#REF!</definedName>
    <definedName name="RdsON">#REF!</definedName>
    <definedName name="rrr" localSheetId="0">#REF!</definedName>
    <definedName name="rrr" localSheetId="1">#REF!</definedName>
    <definedName name="rrr">#REF!</definedName>
    <definedName name="Rt" localSheetId="0">#REF!</definedName>
    <definedName name="Rt" localSheetId="1">#REF!</definedName>
    <definedName name="Rt">#REF!</definedName>
    <definedName name="VacBO" localSheetId="0">#REF!</definedName>
    <definedName name="VacBO" localSheetId="1">#REF!</definedName>
    <definedName name="VacBO">#REF!</definedName>
    <definedName name="VacBOH" localSheetId="0">#REF!</definedName>
    <definedName name="VacBOH" localSheetId="1">#REF!</definedName>
    <definedName name="VacBOH">#REF!</definedName>
    <definedName name="VacBOL" localSheetId="0">#REF!</definedName>
    <definedName name="VacBOL" localSheetId="1">#REF!</definedName>
    <definedName name="VacBOL">#REF!</definedName>
    <definedName name="VacHL" localSheetId="0">#REF!</definedName>
    <definedName name="VacHL" localSheetId="1">#REF!</definedName>
    <definedName name="VacHL">#REF!</definedName>
    <definedName name="VacLL" localSheetId="0">#REF!</definedName>
    <definedName name="VacLL" localSheetId="1">#REF!</definedName>
    <definedName name="VacLL">#REF!</definedName>
    <definedName name="VoutNOM" localSheetId="0">#REF!</definedName>
    <definedName name="VoutNOM" localSheetId="1">#REF!</definedName>
    <definedName name="VoutN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7" l="1"/>
  <c r="F21" i="7"/>
  <c r="F20" i="7"/>
  <c r="F28" i="7"/>
  <c r="F27" i="7"/>
  <c r="G23" i="7"/>
  <c r="G22" i="7"/>
  <c r="F23" i="7"/>
  <c r="G31" i="7" l="1"/>
  <c r="G32" i="7"/>
  <c r="F29" i="7"/>
  <c r="F31" i="7"/>
  <c r="F30" i="7"/>
  <c r="F32" i="7"/>
  <c r="F37" i="7" l="1"/>
  <c r="F44" i="7" s="1"/>
  <c r="I29" i="7" l="1"/>
  <c r="I27" i="7"/>
  <c r="I30" i="7"/>
  <c r="I28" i="7"/>
  <c r="F39" i="7"/>
  <c r="F40" i="7" s="1"/>
  <c r="F46" i="7" l="1"/>
  <c r="F47" i="7" s="1"/>
</calcChain>
</file>

<file path=xl/sharedStrings.xml><?xml version="1.0" encoding="utf-8"?>
<sst xmlns="http://schemas.openxmlformats.org/spreadsheetml/2006/main" count="137" uniqueCount="108">
  <si>
    <t>V</t>
    <phoneticPr fontId="1" type="noConversion"/>
  </si>
  <si>
    <t>nC</t>
    <phoneticPr fontId="1" type="noConversion"/>
  </si>
  <si>
    <t>Rthja</t>
    <phoneticPr fontId="1" type="noConversion"/>
  </si>
  <si>
    <t>℃/W</t>
    <phoneticPr fontId="1" type="noConversion"/>
  </si>
  <si>
    <t>℃</t>
    <phoneticPr fontId="1" type="noConversion"/>
  </si>
  <si>
    <t>`</t>
    <phoneticPr fontId="1" type="noConversion"/>
  </si>
  <si>
    <t>Symbol</t>
  </si>
  <si>
    <t>Description</t>
  </si>
  <si>
    <t>Value</t>
  </si>
  <si>
    <t>Unit</t>
  </si>
  <si>
    <t>Comment</t>
  </si>
  <si>
    <t>Total power loss</t>
  </si>
  <si>
    <t>% of total power loss</t>
  </si>
  <si>
    <t>Junction to ambient thermal resistance</t>
  </si>
  <si>
    <t>Inputs</t>
  </si>
  <si>
    <t>Calculated Cells</t>
  </si>
  <si>
    <t>kHz</t>
  </si>
  <si>
    <t>mW</t>
  </si>
  <si>
    <t>Qg</t>
  </si>
  <si>
    <t>A</t>
  </si>
  <si>
    <t>Fixed value</t>
  </si>
  <si>
    <t>Ω</t>
  </si>
  <si>
    <t>NCP(V)51561 - Isolated Dual Channel Gate Driver</t>
    <phoneticPr fontId="22" type="noConversion"/>
  </si>
  <si>
    <t xml:space="preserve">Primary-side Operating Current </t>
    <phoneticPr fontId="22" type="noConversion"/>
  </si>
  <si>
    <t>V</t>
    <phoneticPr fontId="22" type="noConversion"/>
  </si>
  <si>
    <t>mA</t>
    <phoneticPr fontId="22" type="noConversion"/>
  </si>
  <si>
    <t>Secondary-side Operating Current per Channel</t>
    <phoneticPr fontId="22" type="noConversion"/>
  </si>
  <si>
    <t>16-SOIC-WB</t>
    <phoneticPr fontId="22" type="noConversion"/>
  </si>
  <si>
    <t>100mm^2, 2oz copper,1s0p</t>
  </si>
  <si>
    <t>NCP51561 Calculator</t>
    <phoneticPr fontId="22" type="noConversion"/>
  </si>
  <si>
    <t>Comment</t>
    <phoneticPr fontId="22" type="noConversion"/>
  </si>
  <si>
    <t>Refer to datasheet</t>
    <phoneticPr fontId="22" type="noConversion"/>
  </si>
  <si>
    <t>Gate drivers used to switch MOSFETs, SiC MOSFET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phoneticPr fontId="22" type="noConversion"/>
  </si>
  <si>
    <t>Please note that this spreadsheet is a general tool being provided to assist designers in using the NCP51561. The output of this tool is to be used as a guide line and does not provide any measure of the success of a particular system design. For any question/comments regarding the use of this spreadsheet, please contact us at: www.onsemi.com</t>
    <phoneticPr fontId="22" type="noConversion"/>
  </si>
  <si>
    <t>Version 1.0</t>
    <phoneticPr fontId="22" type="noConversion"/>
  </si>
  <si>
    <r>
      <t>P</t>
    </r>
    <r>
      <rPr>
        <vertAlign val="subscript"/>
        <sz val="12"/>
        <color theme="1"/>
        <rFont val="맑은 고딕"/>
        <family val="3"/>
        <charset val="129"/>
        <scheme val="minor"/>
      </rPr>
      <t>GDQP</t>
    </r>
    <phoneticPr fontId="22" type="noConversion"/>
  </si>
  <si>
    <r>
      <t>P</t>
    </r>
    <r>
      <rPr>
        <vertAlign val="subscript"/>
        <sz val="12"/>
        <color theme="1"/>
        <rFont val="맑은 고딕"/>
        <family val="3"/>
        <charset val="129"/>
        <scheme val="minor"/>
      </rPr>
      <t>GDQS</t>
    </r>
    <phoneticPr fontId="22" type="noConversion"/>
  </si>
  <si>
    <r>
      <t>P</t>
    </r>
    <r>
      <rPr>
        <vertAlign val="subscript"/>
        <sz val="12"/>
        <color theme="1"/>
        <rFont val="맑은 고딕"/>
        <family val="3"/>
        <charset val="129"/>
        <scheme val="minor"/>
      </rPr>
      <t>GSW</t>
    </r>
    <phoneticPr fontId="22" type="noConversion"/>
  </si>
  <si>
    <r>
      <t>Recommended Max. V</t>
    </r>
    <r>
      <rPr>
        <vertAlign val="subscript"/>
        <sz val="12"/>
        <color theme="1"/>
        <rFont val="맑은 고딕"/>
        <family val="3"/>
        <charset val="129"/>
        <scheme val="minor"/>
      </rPr>
      <t>DD</t>
    </r>
    <r>
      <rPr>
        <sz val="12"/>
        <color theme="1"/>
        <rFont val="맑은 고딕"/>
        <family val="2"/>
        <scheme val="minor"/>
      </rPr>
      <t>=5-V.</t>
    </r>
    <phoneticPr fontId="22" type="noConversion"/>
  </si>
  <si>
    <r>
      <t>Recommended Max. V</t>
    </r>
    <r>
      <rPr>
        <vertAlign val="subscript"/>
        <sz val="12"/>
        <color theme="1"/>
        <rFont val="맑은 고딕"/>
        <family val="3"/>
        <charset val="129"/>
        <scheme val="minor"/>
      </rPr>
      <t>CC</t>
    </r>
    <r>
      <rPr>
        <sz val="12"/>
        <color theme="1"/>
        <rFont val="맑은 고딕"/>
        <family val="2"/>
        <scheme val="minor"/>
      </rPr>
      <t>=30-V.</t>
    </r>
    <phoneticPr fontId="22" type="noConversion"/>
  </si>
  <si>
    <r>
      <t>V</t>
    </r>
    <r>
      <rPr>
        <vertAlign val="subscript"/>
        <sz val="12"/>
        <color theme="1"/>
        <rFont val="맑은 고딕"/>
        <family val="3"/>
        <charset val="129"/>
        <scheme val="minor"/>
      </rPr>
      <t>DD</t>
    </r>
    <phoneticPr fontId="22" type="noConversion"/>
  </si>
  <si>
    <r>
      <t>V</t>
    </r>
    <r>
      <rPr>
        <vertAlign val="subscript"/>
        <sz val="12"/>
        <color theme="1"/>
        <rFont val="맑은 고딕"/>
        <family val="3"/>
        <charset val="129"/>
        <scheme val="minor"/>
      </rPr>
      <t>CC</t>
    </r>
    <phoneticPr fontId="22" type="noConversion"/>
  </si>
  <si>
    <r>
      <t>I</t>
    </r>
    <r>
      <rPr>
        <vertAlign val="subscript"/>
        <sz val="12"/>
        <color theme="1"/>
        <rFont val="맑은 고딕"/>
        <family val="3"/>
        <charset val="129"/>
        <scheme val="minor"/>
      </rPr>
      <t>DD</t>
    </r>
    <phoneticPr fontId="22" type="noConversion"/>
  </si>
  <si>
    <r>
      <t>F</t>
    </r>
    <r>
      <rPr>
        <vertAlign val="subscript"/>
        <sz val="12"/>
        <color theme="1"/>
        <rFont val="맑은 고딕"/>
        <family val="3"/>
        <charset val="129"/>
        <scheme val="minor"/>
      </rPr>
      <t>SW</t>
    </r>
    <phoneticPr fontId="22" type="noConversion"/>
  </si>
  <si>
    <r>
      <t>R</t>
    </r>
    <r>
      <rPr>
        <vertAlign val="subscript"/>
        <sz val="12"/>
        <color theme="1"/>
        <rFont val="맑은 고딕"/>
        <family val="3"/>
        <charset val="129"/>
        <scheme val="minor"/>
      </rPr>
      <t>ON</t>
    </r>
    <r>
      <rPr>
        <sz val="12"/>
        <color theme="1"/>
        <rFont val="맑은 고딕"/>
        <family val="2"/>
        <scheme val="minor"/>
      </rPr>
      <t>/R</t>
    </r>
    <r>
      <rPr>
        <vertAlign val="subscript"/>
        <sz val="12"/>
        <color theme="1"/>
        <rFont val="맑은 고딕"/>
        <family val="3"/>
        <charset val="129"/>
        <scheme val="minor"/>
      </rPr>
      <t>OFF</t>
    </r>
    <phoneticPr fontId="22" type="noConversion"/>
  </si>
  <si>
    <r>
      <t>R</t>
    </r>
    <r>
      <rPr>
        <vertAlign val="subscript"/>
        <sz val="12"/>
        <color theme="1"/>
        <rFont val="맑은 고딕"/>
        <family val="3"/>
        <charset val="129"/>
        <scheme val="minor"/>
      </rPr>
      <t>GON__EXT</t>
    </r>
    <r>
      <rPr>
        <sz val="12"/>
        <color theme="1"/>
        <rFont val="맑은 고딕"/>
        <family val="2"/>
        <scheme val="minor"/>
      </rPr>
      <t xml:space="preserve">
R</t>
    </r>
    <r>
      <rPr>
        <vertAlign val="subscript"/>
        <sz val="12"/>
        <color theme="1"/>
        <rFont val="맑은 고딕"/>
        <family val="3"/>
        <charset val="129"/>
        <scheme val="minor"/>
      </rPr>
      <t>GOFF_EXT</t>
    </r>
    <phoneticPr fontId="22" type="noConversion"/>
  </si>
  <si>
    <r>
      <t>P</t>
    </r>
    <r>
      <rPr>
        <b/>
        <vertAlign val="subscript"/>
        <sz val="12"/>
        <color theme="1"/>
        <rFont val="맑은 고딕"/>
        <family val="3"/>
        <charset val="129"/>
        <scheme val="minor"/>
      </rPr>
      <t>TOTAL</t>
    </r>
    <phoneticPr fontId="1" type="noConversion"/>
  </si>
  <si>
    <r>
      <t>R</t>
    </r>
    <r>
      <rPr>
        <b/>
        <vertAlign val="subscript"/>
        <sz val="12"/>
        <rFont val="맑은 고딕"/>
        <family val="3"/>
        <charset val="129"/>
        <scheme val="minor"/>
      </rPr>
      <t>ON_EXT</t>
    </r>
    <phoneticPr fontId="22" type="noConversion"/>
  </si>
  <si>
    <r>
      <t>T</t>
    </r>
    <r>
      <rPr>
        <b/>
        <vertAlign val="subscript"/>
        <sz val="12"/>
        <rFont val="맑은 고딕"/>
        <family val="3"/>
        <charset val="129"/>
        <scheme val="minor"/>
      </rPr>
      <t>OFF_EXT</t>
    </r>
    <phoneticPr fontId="22" type="noConversion"/>
  </si>
  <si>
    <t>For channel A</t>
    <phoneticPr fontId="22" type="noConversion"/>
  </si>
  <si>
    <r>
      <t>I</t>
    </r>
    <r>
      <rPr>
        <vertAlign val="subscript"/>
        <sz val="12"/>
        <color theme="1"/>
        <rFont val="맑은 고딕"/>
        <family val="3"/>
        <charset val="129"/>
        <scheme val="minor"/>
      </rPr>
      <t>SRC</t>
    </r>
    <phoneticPr fontId="22" type="noConversion"/>
  </si>
  <si>
    <r>
      <t>I</t>
    </r>
    <r>
      <rPr>
        <vertAlign val="subscript"/>
        <sz val="12"/>
        <color theme="1"/>
        <rFont val="맑은 고딕"/>
        <family val="3"/>
        <charset val="129"/>
        <scheme val="minor"/>
      </rPr>
      <t>SNK</t>
    </r>
    <phoneticPr fontId="22" type="noConversion"/>
  </si>
  <si>
    <r>
      <t>R</t>
    </r>
    <r>
      <rPr>
        <vertAlign val="subscript"/>
        <sz val="12"/>
        <color theme="1"/>
        <rFont val="맑은 고딕"/>
        <family val="3"/>
        <charset val="129"/>
        <scheme val="minor"/>
      </rPr>
      <t>ON_INT</t>
    </r>
    <phoneticPr fontId="22" type="noConversion"/>
  </si>
  <si>
    <r>
      <t>R</t>
    </r>
    <r>
      <rPr>
        <vertAlign val="subscript"/>
        <sz val="12"/>
        <color theme="1"/>
        <rFont val="맑은 고딕"/>
        <family val="3"/>
        <charset val="129"/>
        <scheme val="minor"/>
      </rPr>
      <t>OFF_INT</t>
    </r>
    <phoneticPr fontId="22" type="noConversion"/>
  </si>
  <si>
    <t xml:space="preserve">External Gate Turn-on and Off Resistance </t>
  </si>
  <si>
    <t>A</t>
    <phoneticPr fontId="22" type="noConversion"/>
  </si>
  <si>
    <t xml:space="preserve">Estimated junction temperature </t>
    <phoneticPr fontId="22" type="noConversion"/>
  </si>
  <si>
    <r>
      <t>T</t>
    </r>
    <r>
      <rPr>
        <vertAlign val="subscript"/>
        <sz val="12"/>
        <color theme="1"/>
        <rFont val="맑은 고딕"/>
        <family val="3"/>
        <charset val="129"/>
        <scheme val="minor"/>
      </rPr>
      <t>J</t>
    </r>
    <phoneticPr fontId="1" type="noConversion"/>
  </si>
  <si>
    <r>
      <t>T</t>
    </r>
    <r>
      <rPr>
        <vertAlign val="subscript"/>
        <sz val="12"/>
        <color theme="1"/>
        <rFont val="맑은 고딕"/>
        <family val="3"/>
        <charset val="129"/>
        <scheme val="minor"/>
      </rPr>
      <t>A</t>
    </r>
    <phoneticPr fontId="1" type="noConversion"/>
  </si>
  <si>
    <r>
      <t>Junction Temperature based on R</t>
    </r>
    <r>
      <rPr>
        <b/>
        <sz val="12"/>
        <color theme="1"/>
        <rFont val="Calibri"/>
        <family val="2"/>
      </rPr>
      <t>θ</t>
    </r>
    <r>
      <rPr>
        <b/>
        <vertAlign val="subscript"/>
        <sz val="12"/>
        <color theme="1"/>
        <rFont val="맑은 고딕"/>
        <family val="2"/>
        <scheme val="minor"/>
      </rPr>
      <t>JA</t>
    </r>
    <phoneticPr fontId="22" type="noConversion"/>
  </si>
  <si>
    <t>For channel B</t>
    <phoneticPr fontId="22" type="noConversion"/>
  </si>
  <si>
    <r>
      <t>Recommended T</t>
    </r>
    <r>
      <rPr>
        <b/>
        <vertAlign val="subscript"/>
        <sz val="12"/>
        <color rgb="FF000099"/>
        <rFont val="맑은 고딕"/>
        <family val="3"/>
        <charset val="129"/>
        <scheme val="minor"/>
      </rPr>
      <t xml:space="preserve">JMAX </t>
    </r>
    <r>
      <rPr>
        <b/>
        <sz val="12"/>
        <color rgb="FF000099"/>
        <rFont val="맑은 고딕"/>
        <family val="3"/>
        <charset val="129"/>
        <scheme val="minor"/>
      </rPr>
      <t xml:space="preserve">= 125 </t>
    </r>
    <r>
      <rPr>
        <b/>
        <vertAlign val="superscript"/>
        <sz val="12"/>
        <color rgb="FF000099"/>
        <rFont val="맑은 고딕"/>
        <family val="3"/>
        <charset val="129"/>
        <scheme val="minor"/>
      </rPr>
      <t>o</t>
    </r>
    <r>
      <rPr>
        <b/>
        <sz val="12"/>
        <color rgb="FF000099"/>
        <rFont val="맑은 고딕"/>
        <family val="3"/>
        <charset val="129"/>
        <scheme val="minor"/>
      </rPr>
      <t>C</t>
    </r>
    <phoneticPr fontId="22" type="noConversion"/>
  </si>
  <si>
    <t>User Operating Switching frequency</t>
    <phoneticPr fontId="22" type="noConversion"/>
  </si>
  <si>
    <r>
      <t>I</t>
    </r>
    <r>
      <rPr>
        <vertAlign val="subscript"/>
        <sz val="12"/>
        <color theme="1"/>
        <rFont val="맑은 고딕"/>
        <family val="3"/>
        <charset val="129"/>
        <scheme val="minor"/>
      </rPr>
      <t>CC</t>
    </r>
    <phoneticPr fontId="22" type="noConversion"/>
  </si>
  <si>
    <t xml:space="preserve">Primary-side Supply Voltage </t>
    <phoneticPr fontId="22" type="noConversion"/>
  </si>
  <si>
    <r>
      <t>Calc External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phoneticPr fontId="22" type="noConversion"/>
  </si>
  <si>
    <t>Gate Driving Loss for Channel A</t>
    <phoneticPr fontId="22" type="noConversion"/>
  </si>
  <si>
    <t>Gate Driving Loss for Channel B</t>
    <phoneticPr fontId="22" type="noConversion"/>
  </si>
  <si>
    <t>Estimated Gate Driver Power Loss</t>
    <phoneticPr fontId="1" type="noConversion"/>
  </si>
  <si>
    <t xml:space="preserve">Application
</t>
    <phoneticPr fontId="22" type="noConversion"/>
  </si>
  <si>
    <t>Current measurred with no load on each power supply at operating frequency</t>
    <phoneticPr fontId="22" type="noConversion"/>
  </si>
  <si>
    <t>Driver Characteristics</t>
    <phoneticPr fontId="22" type="noConversion"/>
  </si>
  <si>
    <t>Static Losses</t>
    <phoneticPr fontId="22" type="noConversion"/>
  </si>
  <si>
    <t>Gate Driving Loss</t>
    <phoneticPr fontId="22" type="noConversion"/>
  </si>
  <si>
    <r>
      <t>Allowable ambient temperature with considering T</t>
    </r>
    <r>
      <rPr>
        <b/>
        <vertAlign val="subscript"/>
        <sz val="12"/>
        <color rgb="FF0000CC"/>
        <rFont val="맑은 고딕"/>
        <family val="3"/>
        <charset val="129"/>
        <scheme val="minor"/>
      </rPr>
      <t>JMAX</t>
    </r>
    <phoneticPr fontId="22" type="noConversion"/>
  </si>
  <si>
    <t>Quiescent Loss of Primary-Side</t>
    <phoneticPr fontId="22" type="noConversion"/>
  </si>
  <si>
    <t xml:space="preserve">Quiescent Loss of Secondary-Side </t>
    <phoneticPr fontId="22" type="noConversion"/>
  </si>
  <si>
    <t xml:space="preserve">CH-A External Gate Resistance </t>
    <phoneticPr fontId="22" type="noConversion"/>
  </si>
  <si>
    <t xml:space="preserve">CH-B External Gate Resistance </t>
    <phoneticPr fontId="22" type="noConversion"/>
  </si>
  <si>
    <t xml:space="preserve">CH-A Power Switch Gate Input Resistance </t>
    <phoneticPr fontId="22" type="noConversion"/>
  </si>
  <si>
    <t xml:space="preserve">CH-B Power Switch Gate Input Resistance </t>
    <phoneticPr fontId="22" type="noConversion"/>
  </si>
  <si>
    <t xml:space="preserve">Estimated Driver Internal Pull-up Resistance </t>
    <phoneticPr fontId="22" type="noConversion"/>
  </si>
  <si>
    <t>Estimated Driver Internal Pull-down Resistance</t>
    <phoneticPr fontId="22" type="noConversion"/>
  </si>
  <si>
    <t>Junction to top case thermal characteristic</t>
  </si>
  <si>
    <t>Top case temperature</t>
  </si>
  <si>
    <t>Estimated junction temperature</t>
  </si>
  <si>
    <r>
      <rPr>
        <sz val="12"/>
        <color theme="1"/>
        <rFont val="Calibri"/>
        <family val="2"/>
        <charset val="161"/>
      </rPr>
      <t>ψ</t>
    </r>
    <r>
      <rPr>
        <vertAlign val="subscript"/>
        <sz val="12"/>
        <color theme="1"/>
        <rFont val="맑은 고딕"/>
        <family val="2"/>
        <scheme val="minor"/>
      </rPr>
      <t>JT</t>
    </r>
    <phoneticPr fontId="22" type="noConversion"/>
  </si>
  <si>
    <r>
      <t xml:space="preserve">Junction Temperature based on </t>
    </r>
    <r>
      <rPr>
        <b/>
        <sz val="12"/>
        <color theme="1"/>
        <rFont val="Calibri"/>
        <family val="2"/>
        <charset val="161"/>
      </rPr>
      <t>ψ</t>
    </r>
    <r>
      <rPr>
        <b/>
        <sz val="12"/>
        <color theme="1"/>
        <rFont val="맑은 고딕"/>
        <family val="2"/>
        <scheme val="minor"/>
      </rPr>
      <t>JT</t>
    </r>
    <phoneticPr fontId="22" type="noConversion"/>
  </si>
  <si>
    <t>Refer to datasheet</t>
    <phoneticPr fontId="22" type="noConversion"/>
  </si>
  <si>
    <t>External Resistor loss  for Channel A</t>
    <phoneticPr fontId="22" type="noConversion"/>
  </si>
  <si>
    <t>External Resistor loss  for Channel B</t>
    <phoneticPr fontId="22" type="noConversion"/>
  </si>
  <si>
    <t>External Resistor Loss</t>
    <phoneticPr fontId="22" type="noConversion"/>
  </si>
  <si>
    <r>
      <t>P</t>
    </r>
    <r>
      <rPr>
        <vertAlign val="subscript"/>
        <sz val="12"/>
        <color theme="1"/>
        <rFont val="맑은 고딕"/>
        <family val="3"/>
        <charset val="129"/>
        <scheme val="minor"/>
      </rPr>
      <t>REXTCHA</t>
    </r>
    <phoneticPr fontId="22" type="noConversion"/>
  </si>
  <si>
    <r>
      <t>P</t>
    </r>
    <r>
      <rPr>
        <vertAlign val="subscript"/>
        <sz val="12"/>
        <color theme="1"/>
        <rFont val="맑은 고딕"/>
        <family val="3"/>
        <charset val="129"/>
        <scheme val="minor"/>
      </rPr>
      <t>REXTCHB</t>
    </r>
    <phoneticPr fontId="22" type="noConversion"/>
  </si>
  <si>
    <t>Turn-on/Off for channel A</t>
    <phoneticPr fontId="22" type="noConversion"/>
  </si>
  <si>
    <t>This Excel spreadsheet helps estimating power losses. The calculations are based on standard equations and include the power losses of NCP51561 and in main peripheral circuity, such as the external gate drive resistor.</t>
  </si>
  <si>
    <t>Turn-on/Off for channel B</t>
  </si>
  <si>
    <r>
      <t>For channel B (R</t>
    </r>
    <r>
      <rPr>
        <vertAlign val="subscript"/>
        <sz val="12"/>
        <color theme="1"/>
        <rFont val="맑은 고딕"/>
        <family val="3"/>
        <charset val="129"/>
        <scheme val="minor"/>
      </rPr>
      <t>ON_EXT_CHB</t>
    </r>
    <r>
      <rPr>
        <sz val="12"/>
        <color theme="1"/>
        <rFont val="맑은 고딕"/>
        <family val="2"/>
        <scheme val="minor"/>
      </rPr>
      <t xml:space="preserve"> &amp; R</t>
    </r>
    <r>
      <rPr>
        <vertAlign val="subscript"/>
        <sz val="12"/>
        <color theme="1"/>
        <rFont val="맑은 고딕"/>
        <family val="3"/>
        <charset val="129"/>
        <scheme val="minor"/>
      </rPr>
      <t>OFF_EXT_CHB</t>
    </r>
    <r>
      <rPr>
        <sz val="12"/>
        <color theme="1"/>
        <rFont val="맑은 고딕"/>
        <family val="2"/>
        <scheme val="minor"/>
      </rPr>
      <t>)</t>
    </r>
    <phoneticPr fontId="22" type="noConversion"/>
  </si>
  <si>
    <r>
      <t>For channel A (R</t>
    </r>
    <r>
      <rPr>
        <vertAlign val="subscript"/>
        <sz val="12"/>
        <color theme="1"/>
        <rFont val="맑은 고딕"/>
        <family val="3"/>
        <charset val="129"/>
        <scheme val="minor"/>
      </rPr>
      <t>ON_EXT_CHA</t>
    </r>
    <r>
      <rPr>
        <sz val="12"/>
        <color theme="1"/>
        <rFont val="맑은 고딕"/>
        <family val="2"/>
        <scheme val="minor"/>
      </rPr>
      <t xml:space="preserve"> &amp; R</t>
    </r>
    <r>
      <rPr>
        <vertAlign val="subscript"/>
        <sz val="12"/>
        <color theme="1"/>
        <rFont val="맑은 고딕"/>
        <family val="3"/>
        <charset val="129"/>
        <scheme val="minor"/>
      </rPr>
      <t>OFF_EXT_CHB</t>
    </r>
    <r>
      <rPr>
        <sz val="12"/>
        <color theme="1"/>
        <rFont val="맑은 고딕"/>
        <family val="2"/>
        <scheme val="minor"/>
      </rPr>
      <t>)</t>
    </r>
    <phoneticPr fontId="22" type="noConversion"/>
  </si>
  <si>
    <r>
      <t>R</t>
    </r>
    <r>
      <rPr>
        <vertAlign val="subscript"/>
        <sz val="12"/>
        <color theme="1"/>
        <rFont val="맑은 고딕"/>
        <family val="3"/>
        <charset val="129"/>
        <scheme val="minor"/>
      </rPr>
      <t>ON_INT_CHA</t>
    </r>
    <r>
      <rPr>
        <sz val="12"/>
        <color theme="1"/>
        <rFont val="맑은 고딕"/>
        <family val="2"/>
        <scheme val="minor"/>
      </rPr>
      <t xml:space="preserve"> &amp; R</t>
    </r>
    <r>
      <rPr>
        <vertAlign val="subscript"/>
        <sz val="12"/>
        <color theme="1"/>
        <rFont val="맑은 고딕"/>
        <family val="3"/>
        <charset val="129"/>
        <scheme val="minor"/>
      </rPr>
      <t>ON_INT_CHB</t>
    </r>
    <phoneticPr fontId="22" type="noConversion"/>
  </si>
  <si>
    <r>
      <t>R</t>
    </r>
    <r>
      <rPr>
        <vertAlign val="subscript"/>
        <sz val="12"/>
        <color theme="1"/>
        <rFont val="맑은 고딕"/>
        <family val="3"/>
        <charset val="129"/>
        <scheme val="minor"/>
      </rPr>
      <t>OFF_INT_CHA</t>
    </r>
    <r>
      <rPr>
        <sz val="12"/>
        <color theme="1"/>
        <rFont val="맑은 고딕"/>
        <family val="2"/>
        <scheme val="minor"/>
      </rPr>
      <t xml:space="preserve"> &amp; R</t>
    </r>
    <r>
      <rPr>
        <vertAlign val="subscript"/>
        <sz val="12"/>
        <color theme="1"/>
        <rFont val="맑은 고딕"/>
        <family val="3"/>
        <charset val="129"/>
        <scheme val="minor"/>
      </rPr>
      <t>OFF_INT_CHB</t>
    </r>
    <phoneticPr fontId="22" type="noConversion"/>
  </si>
  <si>
    <r>
      <t>R</t>
    </r>
    <r>
      <rPr>
        <vertAlign val="subscript"/>
        <sz val="12"/>
        <color theme="1"/>
        <rFont val="맑은 고딕"/>
        <family val="3"/>
        <charset val="129"/>
        <scheme val="minor"/>
      </rPr>
      <t xml:space="preserve">GINA
</t>
    </r>
    <r>
      <rPr>
        <sz val="12"/>
        <color theme="1"/>
        <rFont val="맑은 고딕"/>
        <family val="3"/>
        <charset val="129"/>
        <scheme val="minor"/>
      </rPr>
      <t>R</t>
    </r>
    <r>
      <rPr>
        <vertAlign val="subscript"/>
        <sz val="12"/>
        <color theme="1"/>
        <rFont val="맑은 고딕"/>
        <family val="3"/>
        <charset val="129"/>
        <scheme val="minor"/>
      </rPr>
      <t>GINB</t>
    </r>
    <phoneticPr fontId="22" type="noConversion"/>
  </si>
  <si>
    <t>Secondary-side Supply Voltage for Channel A and B</t>
    <phoneticPr fontId="22" type="noConversion"/>
  </si>
  <si>
    <t xml:space="preserve">CH-A Power Switch Total Gate Charge (Qga) </t>
    <phoneticPr fontId="22" type="noConversion"/>
  </si>
  <si>
    <t xml:space="preserve">CH-B Power Switch Total Gate Charge (Qgb) </t>
    <phoneticPr fontId="22" type="noConversion"/>
  </si>
  <si>
    <t>Source Peak Current per channel</t>
    <phoneticPr fontId="22" type="noConversion"/>
  </si>
  <si>
    <t>Sink Peak Current per channel</t>
    <phoneticPr fontId="22" type="noConversion"/>
  </si>
  <si>
    <r>
      <t>Refer to datasheet
At V</t>
    </r>
    <r>
      <rPr>
        <vertAlign val="subscript"/>
        <sz val="12"/>
        <color theme="1"/>
        <rFont val="맑은 고딕"/>
        <family val="3"/>
        <charset val="129"/>
        <scheme val="minor"/>
      </rPr>
      <t>CC</t>
    </r>
    <r>
      <rPr>
        <sz val="12"/>
        <color theme="1"/>
        <rFont val="맑은 고딕"/>
        <family val="2"/>
        <scheme val="minor"/>
      </rPr>
      <t>= 12 V</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</si>
</sst>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09]mmmm\-yy;@"/>
    <numFmt numFmtId="178" formatCode="0_ "/>
  </numFmts>
  <fonts count="40"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sz val="8"/>
      <name val="맑은 고딕"/>
      <family val="3"/>
      <charset val="129"/>
      <scheme val="minor"/>
    </font>
    <font>
      <sz val="12"/>
      <color theme="1"/>
      <name val="Calibri"/>
      <family val="2"/>
      <charset val="238"/>
    </font>
    <font>
      <b/>
      <sz val="12"/>
      <color theme="1"/>
      <name val="맑은 고딕"/>
      <family val="3"/>
      <charset val="129"/>
      <scheme val="minor"/>
    </font>
    <font>
      <b/>
      <sz val="12"/>
      <color rgb="FF000099"/>
      <name val="맑은 고딕"/>
      <family val="3"/>
      <charset val="129"/>
      <scheme val="minor"/>
    </font>
    <font>
      <vertAlign val="subscript"/>
      <sz val="12"/>
      <color theme="1"/>
      <name val="맑은 고딕"/>
      <family val="3"/>
      <charset val="129"/>
      <scheme val="minor"/>
    </font>
    <font>
      <b/>
      <vertAlign val="subscript"/>
      <sz val="12"/>
      <color theme="1"/>
      <name val="맑은 고딕"/>
      <family val="3"/>
      <charset val="129"/>
      <scheme val="minor"/>
    </font>
    <font>
      <sz val="12"/>
      <name val="맑은 고딕"/>
      <family val="3"/>
      <charset val="129"/>
      <scheme val="minor"/>
    </font>
    <font>
      <b/>
      <sz val="12"/>
      <name val="맑은 고딕"/>
      <family val="3"/>
      <charset val="129"/>
      <scheme val="minor"/>
    </font>
    <font>
      <b/>
      <vertAlign val="subscript"/>
      <sz val="12"/>
      <name val="맑은 고딕"/>
      <family val="3"/>
      <charset val="129"/>
      <scheme val="minor"/>
    </font>
    <font>
      <sz val="12"/>
      <color theme="1"/>
      <name val="맑은 고딕"/>
      <family val="3"/>
      <charset val="129"/>
      <scheme val="minor"/>
    </font>
    <font>
      <b/>
      <sz val="14"/>
      <color rgb="FF0000CC"/>
      <name val="맑은 고딕"/>
      <family val="3"/>
      <charset val="129"/>
      <scheme val="minor"/>
    </font>
    <font>
      <b/>
      <vertAlign val="subscript"/>
      <sz val="12"/>
      <color rgb="FF000099"/>
      <name val="맑은 고딕"/>
      <family val="3"/>
      <charset val="129"/>
      <scheme val="minor"/>
    </font>
    <font>
      <b/>
      <vertAlign val="superscript"/>
      <sz val="12"/>
      <color rgb="FF000099"/>
      <name val="맑은 고딕"/>
      <family val="3"/>
      <charset val="129"/>
      <scheme val="minor"/>
    </font>
    <font>
      <b/>
      <sz val="12"/>
      <color rgb="FF0000CC"/>
      <name val="맑은 고딕"/>
      <family val="3"/>
      <charset val="129"/>
      <scheme val="minor"/>
    </font>
    <font>
      <b/>
      <vertAlign val="subscript"/>
      <sz val="12"/>
      <color rgb="FF0000CC"/>
      <name val="맑은 고딕"/>
      <family val="3"/>
      <charset val="129"/>
      <scheme val="minor"/>
    </font>
    <font>
      <sz val="12"/>
      <color theme="1"/>
      <name val="Calibri"/>
      <family val="2"/>
      <charset val="161"/>
    </font>
    <font>
      <sz val="12"/>
      <color theme="1"/>
      <name val="맑은 고딕"/>
      <family val="2"/>
      <charset val="161"/>
      <scheme val="minor"/>
    </font>
    <font>
      <b/>
      <sz val="12"/>
      <color theme="1"/>
      <name val="Calibri"/>
      <family val="2"/>
      <charset val="161"/>
    </font>
  </fonts>
  <fills count="13">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FFCCFF"/>
        <bgColor indexed="64"/>
      </patternFill>
    </fill>
    <fill>
      <patternFill patternType="solid">
        <fgColor rgb="FF66FF33"/>
        <bgColor indexed="64"/>
      </patternFill>
    </fill>
    <fill>
      <patternFill patternType="solid">
        <fgColor theme="7" tint="0.79998168889431442"/>
        <bgColor indexed="64"/>
      </patternFill>
    </fill>
    <fill>
      <patternFill patternType="solid">
        <fgColor rgb="FF00B0F0"/>
        <bgColor indexed="64"/>
      </patternFill>
    </fill>
  </fills>
  <borders count="5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236">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3"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14" xfId="0" applyFill="1" applyBorder="1">
      <alignment vertical="center"/>
    </xf>
    <xf numFmtId="0" fontId="0" fillId="6" borderId="6" xfId="0" applyFill="1" applyBorder="1">
      <alignment vertical="center"/>
    </xf>
    <xf numFmtId="0" fontId="3" fillId="5" borderId="0" xfId="0" applyFont="1" applyFill="1">
      <alignment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4" fillId="0" borderId="13" xfId="0" applyFont="1" applyBorder="1" applyProtection="1">
      <alignment vertical="center"/>
    </xf>
    <xf numFmtId="0" fontId="3" fillId="0" borderId="13"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15"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4" fillId="0" borderId="4" xfId="0"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3" fillId="0" borderId="27" xfId="0" applyFont="1" applyBorder="1" applyAlignment="1" applyProtection="1">
      <alignment horizontal="center" vertical="center"/>
    </xf>
    <xf numFmtId="0" fontId="3" fillId="0" borderId="25" xfId="0" applyFont="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0" fontId="4" fillId="0" borderId="11" xfId="0" applyFont="1" applyBorder="1" applyAlignment="1" applyProtection="1">
      <alignment horizontal="center" vertical="center"/>
    </xf>
    <xf numFmtId="0" fontId="3" fillId="0" borderId="24"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32" xfId="0" applyFont="1" applyBorder="1" applyAlignment="1" applyProtection="1">
      <alignment horizontal="left" vertical="center"/>
    </xf>
    <xf numFmtId="0" fontId="3" fillId="0" borderId="22" xfId="0" applyFont="1" applyBorder="1" applyAlignment="1" applyProtection="1">
      <alignment horizontal="left" vertical="center"/>
    </xf>
    <xf numFmtId="0" fontId="3" fillId="0" borderId="23" xfId="0" applyFont="1" applyBorder="1" applyAlignment="1" applyProtection="1">
      <alignment horizontal="left" vertical="center"/>
    </xf>
    <xf numFmtId="0" fontId="4" fillId="0" borderId="39" xfId="0" applyFont="1" applyBorder="1" applyAlignment="1" applyProtection="1">
      <alignment horizontal="center" vertical="center"/>
    </xf>
    <xf numFmtId="0" fontId="4" fillId="9" borderId="4" xfId="0" applyFont="1" applyFill="1" applyBorder="1" applyAlignment="1" applyProtection="1">
      <alignment horizontal="center" vertical="center"/>
    </xf>
    <xf numFmtId="0" fontId="4" fillId="0" borderId="13" xfId="0" applyFont="1" applyBorder="1" applyAlignment="1" applyProtection="1">
      <alignment horizontal="center" vertical="center"/>
    </xf>
    <xf numFmtId="176" fontId="18" fillId="4" borderId="16"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vertical="center"/>
    </xf>
    <xf numFmtId="0" fontId="3" fillId="0" borderId="37"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20" xfId="0" applyFont="1" applyBorder="1" applyAlignment="1" applyProtection="1">
      <alignment horizontal="left" vertical="center"/>
    </xf>
    <xf numFmtId="0" fontId="4" fillId="0" borderId="2" xfId="0" applyFont="1" applyBorder="1" applyAlignment="1" applyProtection="1">
      <alignment horizontal="center" vertical="center"/>
    </xf>
    <xf numFmtId="0" fontId="25" fillId="0" borderId="4" xfId="0" applyFont="1" applyBorder="1" applyAlignment="1" applyProtection="1">
      <alignment horizontal="left" vertical="center"/>
    </xf>
    <xf numFmtId="0" fontId="24" fillId="0" borderId="39"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2" xfId="0" applyFont="1" applyBorder="1" applyProtection="1">
      <alignment vertical="center"/>
    </xf>
    <xf numFmtId="0" fontId="3" fillId="0" borderId="18" xfId="0" applyFont="1" applyBorder="1" applyAlignment="1" applyProtection="1">
      <alignment horizontal="left" vertical="center"/>
    </xf>
    <xf numFmtId="0" fontId="28" fillId="3" borderId="9" xfId="0" applyFont="1" applyFill="1" applyBorder="1" applyAlignment="1" applyProtection="1">
      <alignment horizontal="center" vertical="center"/>
      <protection locked="0"/>
    </xf>
    <xf numFmtId="0" fontId="28" fillId="3" borderId="36" xfId="0" applyFont="1" applyFill="1" applyBorder="1" applyAlignment="1" applyProtection="1">
      <alignment horizontal="center" vertical="center"/>
      <protection locked="0"/>
    </xf>
    <xf numFmtId="176" fontId="18" fillId="4" borderId="35" xfId="0" applyNumberFormat="1" applyFont="1" applyFill="1" applyBorder="1" applyAlignment="1" applyProtection="1">
      <alignment horizontal="center" vertical="center"/>
      <protection hidden="1"/>
    </xf>
    <xf numFmtId="0" fontId="3" fillId="0" borderId="27" xfId="0" applyFont="1" applyBorder="1" applyAlignment="1" applyProtection="1">
      <alignment horizontal="left" vertical="center"/>
    </xf>
    <xf numFmtId="0" fontId="23" fillId="0" borderId="25" xfId="0" applyFont="1" applyBorder="1" applyAlignment="1" applyProtection="1">
      <alignment horizontal="center" vertical="center"/>
    </xf>
    <xf numFmtId="0" fontId="3" fillId="0" borderId="29" xfId="0" applyFont="1" applyBorder="1" applyAlignment="1" applyProtection="1">
      <alignment vertical="center"/>
    </xf>
    <xf numFmtId="0" fontId="3" fillId="0" borderId="33" xfId="0" applyFont="1" applyBorder="1" applyAlignment="1" applyProtection="1">
      <alignment horizontal="center" vertical="center"/>
    </xf>
    <xf numFmtId="0" fontId="3" fillId="0" borderId="30" xfId="0" applyFont="1" applyBorder="1" applyAlignment="1" applyProtection="1">
      <alignment horizontal="center" vertical="center"/>
    </xf>
    <xf numFmtId="176" fontId="18" fillId="4" borderId="42" xfId="0" applyNumberFormat="1" applyFont="1" applyFill="1" applyBorder="1" applyAlignment="1" applyProtection="1">
      <alignment horizontal="center" vertical="center"/>
      <protection hidden="1"/>
    </xf>
    <xf numFmtId="0" fontId="3" fillId="0" borderId="25" xfId="0" applyFont="1" applyBorder="1" applyAlignment="1" applyProtection="1">
      <alignment vertical="center"/>
    </xf>
    <xf numFmtId="0" fontId="3" fillId="0" borderId="39" xfId="0" applyFont="1" applyBorder="1" applyAlignment="1" applyProtection="1">
      <alignment vertical="center"/>
    </xf>
    <xf numFmtId="0" fontId="23" fillId="0" borderId="29" xfId="0" applyFont="1" applyBorder="1" applyAlignment="1" applyProtection="1">
      <alignment horizontal="center" vertical="center"/>
    </xf>
    <xf numFmtId="176" fontId="18" fillId="4" borderId="43" xfId="0" applyNumberFormat="1" applyFont="1" applyFill="1" applyBorder="1" applyAlignment="1" applyProtection="1">
      <alignment horizontal="center" vertical="center"/>
      <protection hidden="1"/>
    </xf>
    <xf numFmtId="0" fontId="23" fillId="0" borderId="24" xfId="0" applyFont="1" applyBorder="1" applyAlignment="1" applyProtection="1">
      <alignment horizontal="center" vertical="center"/>
    </xf>
    <xf numFmtId="0" fontId="35" fillId="0" borderId="19" xfId="0" applyFont="1" applyBorder="1" applyAlignment="1" applyProtection="1">
      <alignment horizontal="left" vertical="center"/>
    </xf>
    <xf numFmtId="0" fontId="29" fillId="11" borderId="36" xfId="0" applyFont="1" applyFill="1" applyBorder="1" applyAlignment="1" applyProtection="1">
      <alignment horizontal="center" vertical="center"/>
      <protection hidden="1"/>
    </xf>
    <xf numFmtId="0" fontId="29" fillId="11" borderId="9" xfId="0" applyFont="1" applyFill="1" applyBorder="1" applyAlignment="1" applyProtection="1">
      <alignment horizontal="center" vertical="center"/>
      <protection hidden="1"/>
    </xf>
    <xf numFmtId="0" fontId="4" fillId="6" borderId="0" xfId="0" applyFont="1" applyFill="1" applyBorder="1" applyAlignment="1" applyProtection="1">
      <alignment vertical="center" wrapText="1"/>
    </xf>
    <xf numFmtId="0" fontId="4" fillId="6" borderId="4" xfId="0" applyFont="1" applyFill="1" applyBorder="1" applyAlignment="1" applyProtection="1">
      <alignment vertical="center" wrapText="1"/>
    </xf>
    <xf numFmtId="0" fontId="3" fillId="0" borderId="6" xfId="0" applyFont="1" applyBorder="1" applyAlignment="1" applyProtection="1">
      <alignment horizontal="center" vertical="center"/>
    </xf>
    <xf numFmtId="0" fontId="24" fillId="0" borderId="1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8" fillId="0" borderId="37" xfId="0" applyFont="1" applyBorder="1" applyAlignment="1">
      <alignment horizontal="center" vertical="center"/>
    </xf>
    <xf numFmtId="0" fontId="3" fillId="0" borderId="27" xfId="0" applyFont="1" applyBorder="1" applyProtection="1">
      <alignment vertical="center"/>
    </xf>
    <xf numFmtId="0" fontId="25" fillId="0" borderId="25" xfId="0" applyFont="1" applyBorder="1" applyAlignment="1" applyProtection="1">
      <alignment vertical="center"/>
    </xf>
    <xf numFmtId="0" fontId="25" fillId="0" borderId="26" xfId="0" applyFont="1" applyBorder="1" applyAlignment="1" applyProtection="1">
      <alignment vertical="center"/>
    </xf>
    <xf numFmtId="0" fontId="3" fillId="0" borderId="19" xfId="0" applyFont="1" applyBorder="1" applyAlignment="1" applyProtection="1">
      <alignment horizontal="left" vertical="center"/>
    </xf>
    <xf numFmtId="178" fontId="18" fillId="4" borderId="10" xfId="0" applyNumberFormat="1" applyFont="1" applyFill="1" applyBorder="1" applyAlignment="1" applyProtection="1">
      <alignment horizontal="center" vertical="center"/>
      <protection hidden="1"/>
    </xf>
    <xf numFmtId="178" fontId="18" fillId="4" borderId="40" xfId="0" applyNumberFormat="1" applyFont="1" applyFill="1" applyBorder="1" applyAlignment="1" applyProtection="1">
      <alignment horizontal="center" vertical="center"/>
      <protection hidden="1"/>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9" fontId="3" fillId="0" borderId="24" xfId="1" applyFont="1" applyBorder="1" applyAlignment="1" applyProtection="1">
      <alignment horizontal="center" vertical="center"/>
    </xf>
    <xf numFmtId="9" fontId="3" fillId="0" borderId="25" xfId="1" applyFont="1" applyBorder="1" applyAlignment="1" applyProtection="1">
      <alignment horizontal="center" vertical="center"/>
    </xf>
    <xf numFmtId="9" fontId="3" fillId="0" borderId="29" xfId="1" applyFont="1" applyBorder="1" applyAlignment="1" applyProtection="1">
      <alignment horizontal="center" vertical="center"/>
    </xf>
    <xf numFmtId="9" fontId="3" fillId="0" borderId="26" xfId="1" applyFont="1" applyBorder="1" applyAlignment="1" applyProtection="1">
      <alignment horizontal="center" vertical="center"/>
    </xf>
    <xf numFmtId="178" fontId="18" fillId="4" borderId="28" xfId="0" applyNumberFormat="1" applyFont="1" applyFill="1" applyBorder="1" applyAlignment="1" applyProtection="1">
      <alignment horizontal="center" vertical="center"/>
      <protection hidden="1"/>
    </xf>
    <xf numFmtId="178" fontId="18" fillId="4" borderId="7" xfId="0" applyNumberFormat="1" applyFont="1" applyFill="1" applyBorder="1" applyAlignment="1" applyProtection="1">
      <alignment horizontal="center" vertical="center"/>
      <protection hidden="1"/>
    </xf>
    <xf numFmtId="0" fontId="3" fillId="0" borderId="41" xfId="0" applyFont="1" applyBorder="1" applyAlignment="1" applyProtection="1">
      <alignment horizontal="center" vertical="center"/>
    </xf>
    <xf numFmtId="2" fontId="3" fillId="0" borderId="4" xfId="0" applyNumberFormat="1" applyFont="1" applyBorder="1" applyProtection="1">
      <alignment vertical="center"/>
    </xf>
    <xf numFmtId="178" fontId="4" fillId="6" borderId="4" xfId="0" applyNumberFormat="1" applyFont="1" applyFill="1" applyBorder="1" applyAlignment="1" applyProtection="1">
      <alignment vertical="center" wrapText="1"/>
    </xf>
    <xf numFmtId="9" fontId="3" fillId="0" borderId="24" xfId="1" applyFont="1" applyBorder="1" applyAlignment="1" applyProtection="1">
      <alignment horizontal="left" vertical="center"/>
    </xf>
    <xf numFmtId="9" fontId="3" fillId="0" borderId="26" xfId="1"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0" xfId="0" applyFont="1" applyBorder="1" applyAlignment="1" applyProtection="1">
      <alignment horizontal="left" vertical="center"/>
    </xf>
    <xf numFmtId="9" fontId="3" fillId="0" borderId="4" xfId="1" applyFont="1" applyBorder="1" applyAlignment="1" applyProtection="1">
      <alignment horizontal="left" vertical="center"/>
    </xf>
    <xf numFmtId="0" fontId="4" fillId="0" borderId="14" xfId="0" applyFont="1" applyFill="1" applyBorder="1" applyAlignment="1" applyProtection="1">
      <alignment horizontal="center" vertical="center" wrapText="1"/>
    </xf>
    <xf numFmtId="0" fontId="3" fillId="0" borderId="14" xfId="0" applyFont="1" applyBorder="1" applyAlignment="1" applyProtection="1">
      <alignment horizontal="center" vertical="center"/>
    </xf>
    <xf numFmtId="176" fontId="6" fillId="0" borderId="14" xfId="0" applyNumberFormat="1" applyFont="1" applyFill="1" applyBorder="1" applyAlignment="1" applyProtection="1">
      <alignment horizontal="center" vertical="center"/>
    </xf>
    <xf numFmtId="0" fontId="3" fillId="0" borderId="6" xfId="0" applyFont="1" applyBorder="1" applyAlignment="1" applyProtection="1">
      <alignment horizontal="left" vertical="center"/>
    </xf>
    <xf numFmtId="0" fontId="4" fillId="0" borderId="5" xfId="0" applyFont="1" applyFill="1" applyBorder="1" applyAlignment="1" applyProtection="1">
      <alignment horizontal="center" vertical="center" wrapText="1"/>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3" xfId="0" applyFont="1" applyFill="1" applyBorder="1" applyAlignment="1">
      <alignment horizontal="center" vertical="center"/>
    </xf>
    <xf numFmtId="177" fontId="9" fillId="6" borderId="13"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3" fillId="0" borderId="34" xfId="0" applyFont="1" applyBorder="1" applyAlignment="1">
      <alignment horizontal="center" vertical="center"/>
    </xf>
    <xf numFmtId="0" fontId="3" fillId="0" borderId="49" xfId="0" applyFont="1" applyBorder="1" applyAlignment="1">
      <alignment horizontal="center" vertical="center"/>
    </xf>
    <xf numFmtId="0" fontId="3" fillId="0" borderId="5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25" fillId="0" borderId="39" xfId="0" applyFont="1" applyBorder="1" applyAlignment="1" applyProtection="1">
      <alignment horizontal="left" vertical="center"/>
    </xf>
    <xf numFmtId="0" fontId="25" fillId="0" borderId="41" xfId="0" applyFont="1" applyBorder="1" applyAlignment="1" applyProtection="1">
      <alignment horizontal="left" vertical="center"/>
    </xf>
    <xf numFmtId="0" fontId="3" fillId="0" borderId="29" xfId="0" applyFont="1" applyBorder="1" applyAlignment="1" applyProtection="1">
      <alignment horizontal="left" vertical="center" wrapText="1"/>
    </xf>
    <xf numFmtId="0" fontId="3" fillId="0" borderId="27" xfId="0" applyFont="1" applyBorder="1" applyAlignment="1" applyProtection="1">
      <alignment horizontal="left"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176" fontId="24" fillId="9" borderId="18" xfId="0" applyNumberFormat="1" applyFont="1" applyFill="1" applyBorder="1" applyAlignment="1" applyProtection="1">
      <alignment horizontal="center" vertical="center"/>
      <protection hidden="1"/>
    </xf>
    <xf numFmtId="176" fontId="18" fillId="4" borderId="19" xfId="0" applyNumberFormat="1" applyFont="1" applyFill="1" applyBorder="1" applyAlignment="1" applyProtection="1">
      <alignment horizontal="center" vertical="center"/>
      <protection hidden="1"/>
    </xf>
    <xf numFmtId="176" fontId="24" fillId="9" borderId="19" xfId="0" applyNumberFormat="1" applyFont="1" applyFill="1" applyBorder="1" applyAlignment="1" applyProtection="1">
      <alignment horizontal="center" vertical="center"/>
      <protection hidden="1"/>
    </xf>
    <xf numFmtId="0" fontId="3" fillId="0" borderId="29" xfId="0" applyFont="1" applyBorder="1" applyAlignment="1" applyProtection="1">
      <alignment horizontal="left" vertical="center"/>
    </xf>
    <xf numFmtId="0" fontId="3" fillId="0" borderId="41" xfId="0" applyFont="1" applyBorder="1" applyAlignment="1" applyProtection="1">
      <alignment horizontal="left" vertical="center"/>
    </xf>
    <xf numFmtId="0" fontId="24" fillId="0" borderId="34" xfId="0" applyFont="1" applyBorder="1" applyAlignment="1" applyProtection="1">
      <alignment horizontal="left" vertical="center"/>
    </xf>
    <xf numFmtId="0" fontId="24" fillId="0" borderId="49" xfId="0" applyFont="1" applyBorder="1" applyAlignment="1" applyProtection="1">
      <alignment horizontal="left" vertical="center"/>
    </xf>
    <xf numFmtId="0" fontId="24" fillId="0" borderId="5" xfId="0" applyFont="1" applyBorder="1" applyAlignment="1" applyProtection="1">
      <alignment horizontal="left" vertical="center"/>
    </xf>
    <xf numFmtId="0" fontId="24" fillId="0" borderId="14" xfId="0" applyFont="1" applyBorder="1" applyAlignment="1" applyProtection="1">
      <alignment horizontal="left" vertical="center"/>
    </xf>
    <xf numFmtId="0" fontId="3" fillId="0" borderId="29" xfId="0" applyFont="1" applyBorder="1" applyAlignment="1" applyProtection="1">
      <alignment horizontal="center" vertical="center"/>
    </xf>
    <xf numFmtId="0" fontId="3" fillId="0" borderId="41" xfId="0" applyFont="1" applyBorder="1" applyAlignment="1" applyProtection="1">
      <alignment horizontal="center" vertical="center"/>
    </xf>
    <xf numFmtId="178" fontId="3" fillId="4" borderId="30" xfId="0" applyNumberFormat="1" applyFont="1" applyFill="1" applyBorder="1" applyAlignment="1" applyProtection="1">
      <alignment horizontal="center" vertical="center"/>
      <protection hidden="1"/>
    </xf>
    <xf numFmtId="178" fontId="3" fillId="4" borderId="22" xfId="0" applyNumberFormat="1" applyFont="1" applyFill="1" applyBorder="1" applyAlignment="1" applyProtection="1">
      <alignment horizontal="center" vertical="center"/>
      <protection hidden="1"/>
    </xf>
    <xf numFmtId="0" fontId="24" fillId="0" borderId="1"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3" xfId="0" applyFont="1" applyBorder="1" applyAlignment="1" applyProtection="1">
      <alignment horizontal="center" vertical="center"/>
    </xf>
    <xf numFmtId="0" fontId="24" fillId="0" borderId="4"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6" xfId="0" applyFont="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4" xfId="0" applyFont="1" applyFill="1" applyBorder="1" applyAlignment="1" applyProtection="1">
      <alignment horizontal="center" vertical="center"/>
    </xf>
    <xf numFmtId="0" fontId="3" fillId="0" borderId="2" xfId="0" applyFont="1" applyBorder="1" applyAlignment="1" applyProtection="1">
      <alignment horizontal="left" vertical="center" wrapText="1"/>
    </xf>
    <xf numFmtId="0" fontId="3" fillId="0" borderId="32" xfId="0" applyFont="1" applyBorder="1" applyAlignment="1" applyProtection="1">
      <alignment horizontal="left" vertical="center"/>
    </xf>
    <xf numFmtId="0" fontId="31" fillId="3" borderId="19" xfId="0" applyFont="1" applyFill="1" applyBorder="1" applyAlignment="1" applyProtection="1">
      <alignment horizontal="center" vertical="center"/>
      <protection locked="0"/>
    </xf>
    <xf numFmtId="0" fontId="31" fillId="3" borderId="22" xfId="0" applyFont="1" applyFill="1" applyBorder="1" applyAlignment="1" applyProtection="1">
      <alignment horizontal="center" vertical="center"/>
      <protection locked="0"/>
    </xf>
    <xf numFmtId="0" fontId="18" fillId="3" borderId="19" xfId="0" applyFont="1" applyFill="1" applyBorder="1" applyAlignment="1" applyProtection="1">
      <alignment horizontal="center" vertical="center"/>
      <protection locked="0"/>
    </xf>
    <xf numFmtId="0" fontId="18" fillId="3" borderId="22" xfId="0" applyFont="1" applyFill="1" applyBorder="1" applyAlignment="1" applyProtection="1">
      <alignment horizontal="center" vertical="center"/>
      <protection locked="0"/>
    </xf>
    <xf numFmtId="0" fontId="18" fillId="3" borderId="20" xfId="0" applyFont="1" applyFill="1" applyBorder="1" applyAlignment="1" applyProtection="1">
      <alignment horizontal="center" vertical="center"/>
      <protection locked="0"/>
    </xf>
    <xf numFmtId="0" fontId="18" fillId="3" borderId="23" xfId="0" applyFont="1" applyFill="1" applyBorder="1" applyAlignment="1" applyProtection="1">
      <alignment horizontal="center" vertical="center"/>
      <protection locked="0"/>
    </xf>
    <xf numFmtId="0" fontId="3" fillId="0" borderId="34" xfId="0" applyFont="1" applyBorder="1" applyAlignment="1" applyProtection="1">
      <alignment horizontal="center" vertical="center"/>
    </xf>
    <xf numFmtId="0" fontId="3" fillId="0" borderId="5" xfId="0" applyFont="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3"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3" borderId="19"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178" fontId="3" fillId="4" borderId="28" xfId="0" applyNumberFormat="1" applyFont="1" applyFill="1" applyBorder="1" applyAlignment="1" applyProtection="1">
      <alignment horizontal="center" vertical="center"/>
      <protection hidden="1"/>
    </xf>
    <xf numFmtId="178" fontId="3" fillId="4" borderId="7" xfId="0" applyNumberFormat="1" applyFont="1" applyFill="1" applyBorder="1" applyAlignment="1" applyProtection="1">
      <alignment horizontal="center" vertical="center"/>
      <protection hidden="1"/>
    </xf>
    <xf numFmtId="0" fontId="24" fillId="0" borderId="1" xfId="0" applyFont="1" applyBorder="1" applyAlignment="1" applyProtection="1">
      <alignment horizontal="left" vertical="center"/>
    </xf>
    <xf numFmtId="0" fontId="24" fillId="0" borderId="13" xfId="0" applyFont="1" applyBorder="1" applyAlignment="1" applyProtection="1">
      <alignment horizontal="left" vertical="center"/>
    </xf>
    <xf numFmtId="0" fontId="24" fillId="0" borderId="37" xfId="0" applyFont="1" applyBorder="1" applyAlignment="1" applyProtection="1">
      <alignment horizontal="left" vertical="center"/>
    </xf>
    <xf numFmtId="0" fontId="24" fillId="0" borderId="31" xfId="0" applyFont="1" applyBorder="1" applyAlignment="1" applyProtection="1">
      <alignment horizontal="left" vertical="center"/>
    </xf>
    <xf numFmtId="1" fontId="32" fillId="10" borderId="8" xfId="0" applyNumberFormat="1" applyFont="1" applyFill="1" applyBorder="1" applyAlignment="1" applyProtection="1">
      <alignment horizontal="center" vertical="center"/>
      <protection hidden="1"/>
    </xf>
    <xf numFmtId="1" fontId="32" fillId="10" borderId="9" xfId="0" applyNumberFormat="1" applyFont="1" applyFill="1" applyBorder="1" applyAlignment="1" applyProtection="1">
      <alignment horizontal="center" vertical="center"/>
      <protection hidden="1"/>
    </xf>
    <xf numFmtId="0" fontId="3" fillId="0" borderId="3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4" fillId="0" borderId="17" xfId="0" applyFont="1" applyBorder="1" applyAlignment="1" applyProtection="1">
      <alignment horizontal="center" vertical="center"/>
    </xf>
    <xf numFmtId="0" fontId="4" fillId="0" borderId="12" xfId="0" applyFont="1" applyBorder="1" applyAlignment="1" applyProtection="1">
      <alignment horizontal="center" vertical="center"/>
    </xf>
    <xf numFmtId="0" fontId="24" fillId="0" borderId="1" xfId="0" applyFont="1" applyBorder="1" applyAlignment="1" applyProtection="1">
      <alignment horizontal="center" vertical="center" wrapText="1"/>
    </xf>
    <xf numFmtId="0" fontId="24" fillId="0" borderId="2" xfId="0" applyFont="1" applyBorder="1" applyAlignment="1" applyProtection="1">
      <alignment horizontal="center" vertical="center" wrapText="1"/>
    </xf>
    <xf numFmtId="0" fontId="24" fillId="0" borderId="3" xfId="0" applyFont="1" applyBorder="1" applyAlignment="1" applyProtection="1">
      <alignment horizontal="center" vertical="center" wrapText="1"/>
    </xf>
    <xf numFmtId="0" fontId="24" fillId="0" borderId="4"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3" fillId="3" borderId="38"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178" fontId="3" fillId="4" borderId="8" xfId="0" applyNumberFormat="1" applyFont="1" applyFill="1" applyBorder="1" applyAlignment="1" applyProtection="1">
      <alignment horizontal="center" vertical="center"/>
      <protection hidden="1"/>
    </xf>
    <xf numFmtId="178" fontId="3" fillId="4" borderId="9" xfId="0" applyNumberFormat="1" applyFont="1" applyFill="1" applyBorder="1" applyAlignment="1" applyProtection="1">
      <alignment horizontal="center" vertical="center"/>
      <protection hidden="1"/>
    </xf>
    <xf numFmtId="178" fontId="18" fillId="4" borderId="10" xfId="0" applyNumberFormat="1" applyFont="1" applyFill="1" applyBorder="1" applyAlignment="1" applyProtection="1">
      <alignment horizontal="center" vertical="center"/>
      <protection hidden="1"/>
    </xf>
    <xf numFmtId="178" fontId="18" fillId="4" borderId="40" xfId="0" applyNumberFormat="1" applyFont="1" applyFill="1" applyBorder="1" applyAlignment="1" applyProtection="1">
      <alignment horizontal="center" vertical="center"/>
      <protection hidden="1"/>
    </xf>
    <xf numFmtId="0" fontId="3" fillId="0" borderId="37" xfId="0" applyFont="1" applyBorder="1" applyAlignment="1" applyProtection="1">
      <alignment horizontal="center" vertical="center"/>
    </xf>
    <xf numFmtId="0" fontId="3" fillId="0" borderId="5" xfId="0" applyFont="1" applyBorder="1" applyAlignment="1" applyProtection="1">
      <alignment horizontal="center" vertical="center" wrapText="1"/>
    </xf>
    <xf numFmtId="1" fontId="29" fillId="12" borderId="48" xfId="0" applyNumberFormat="1" applyFont="1" applyFill="1" applyBorder="1" applyAlignment="1" applyProtection="1">
      <alignment horizontal="center" vertical="center"/>
      <protection hidden="1"/>
    </xf>
    <xf numFmtId="1" fontId="29" fillId="12" borderId="23" xfId="0" applyNumberFormat="1" applyFont="1" applyFill="1" applyBorder="1" applyAlignment="1" applyProtection="1">
      <alignment horizontal="center" vertical="center"/>
      <protection hidden="1"/>
    </xf>
    <xf numFmtId="1" fontId="35" fillId="12" borderId="48" xfId="0" applyNumberFormat="1" applyFont="1" applyFill="1" applyBorder="1" applyAlignment="1" applyProtection="1">
      <alignment horizontal="center" vertical="center"/>
      <protection hidden="1"/>
    </xf>
    <xf numFmtId="1" fontId="35" fillId="12" borderId="23" xfId="0" applyNumberFormat="1" applyFont="1" applyFill="1" applyBorder="1" applyAlignment="1" applyProtection="1">
      <alignment horizontal="center" vertical="center"/>
      <protection hidden="1"/>
    </xf>
    <xf numFmtId="0" fontId="24" fillId="0" borderId="2" xfId="0" applyFont="1" applyBorder="1" applyAlignment="1" applyProtection="1">
      <alignment horizontal="left" vertical="center"/>
    </xf>
    <xf numFmtId="0" fontId="24" fillId="0" borderId="6" xfId="0" applyFont="1" applyBorder="1" applyAlignment="1" applyProtection="1">
      <alignment horizontal="lef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178" fontId="4" fillId="4" borderId="46" xfId="0" applyNumberFormat="1" applyFont="1" applyFill="1" applyBorder="1" applyAlignment="1" applyProtection="1">
      <alignment horizontal="center" vertical="center"/>
    </xf>
    <xf numFmtId="178" fontId="4" fillId="4" borderId="47" xfId="0" applyNumberFormat="1" applyFont="1" applyFill="1" applyBorder="1" applyAlignment="1" applyProtection="1">
      <alignment horizontal="center" vertical="center"/>
    </xf>
    <xf numFmtId="0" fontId="24" fillId="9" borderId="44" xfId="0" applyFont="1" applyFill="1" applyBorder="1" applyAlignment="1" applyProtection="1">
      <alignment horizontal="center" vertical="center"/>
      <protection hidden="1"/>
    </xf>
    <xf numFmtId="0" fontId="24" fillId="9" borderId="45" xfId="0" applyFont="1" applyFill="1" applyBorder="1" applyAlignment="1" applyProtection="1">
      <alignment horizontal="center" vertical="center"/>
      <protection hidden="1"/>
    </xf>
    <xf numFmtId="1" fontId="28" fillId="3" borderId="8" xfId="0" applyNumberFormat="1" applyFont="1" applyFill="1" applyBorder="1" applyAlignment="1" applyProtection="1">
      <alignment horizontal="center" vertical="center"/>
      <protection locked="0"/>
    </xf>
    <xf numFmtId="1" fontId="28" fillId="3" borderId="9" xfId="0" applyNumberFormat="1" applyFont="1" applyFill="1" applyBorder="1" applyAlignment="1" applyProtection="1">
      <alignment horizontal="center" vertical="center"/>
      <protection locked="0"/>
    </xf>
    <xf numFmtId="178" fontId="4" fillId="4" borderId="50" xfId="0" applyNumberFormat="1" applyFont="1" applyFill="1" applyBorder="1" applyAlignment="1" applyProtection="1">
      <alignment horizontal="center" vertical="center"/>
    </xf>
    <xf numFmtId="178" fontId="4" fillId="4" borderId="51" xfId="0" applyNumberFormat="1" applyFont="1" applyFill="1" applyBorder="1" applyAlignment="1" applyProtection="1">
      <alignment horizontal="center" vertical="center"/>
    </xf>
    <xf numFmtId="0" fontId="4" fillId="0" borderId="11" xfId="0" applyFont="1" applyBorder="1" applyAlignment="1" applyProtection="1">
      <alignment horizontal="center" vertical="center"/>
    </xf>
    <xf numFmtId="0" fontId="24" fillId="9" borderId="28" xfId="0" applyFont="1" applyFill="1" applyBorder="1" applyAlignment="1" applyProtection="1">
      <alignment horizontal="center" vertical="center"/>
      <protection hidden="1"/>
    </xf>
    <xf numFmtId="0" fontId="24" fillId="9" borderId="7"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cellXfs>
  <cellStyles count="4">
    <cellStyle name="Normal 2" xfId="2" xr:uid="{00000000-0005-0000-0000-000002000000}"/>
    <cellStyle name="백분율" xfId="1" builtinId="5"/>
    <cellStyle name="표준" xfId="0" builtinId="0"/>
    <cellStyle name="하이퍼링크" xfId="3" builtinId="8"/>
  </cellStyles>
  <dxfs count="0"/>
  <tableStyles count="0" defaultTableStyle="TableStyleMedium9" defaultPivotStyle="PivotStyleLight16"/>
  <colors>
    <mruColors>
      <color rgb="FFFFCCFF"/>
      <color rgb="FF0000CC"/>
      <color rgb="FFFFFF99"/>
      <color rgb="FF000099"/>
      <color rgb="FF66FF33"/>
      <color rgb="FF00FF00"/>
      <color rgb="FFFF99CC"/>
      <color rgb="FFFF99FF"/>
      <color rgb="FF99FF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layout>
        <c:manualLayout>
          <c:xMode val="edge"/>
          <c:yMode val="edge"/>
          <c:x val="0.36934175962545546"/>
          <c:y val="2.091511730361809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625-4662-98D6-BBE78316D7D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625-4662-98D6-BBE78316D7D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625-4662-98D6-BBE78316D7D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625-4662-98D6-BBE78316D7D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625-4662-98D6-BBE78316D7DA}"/>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25-4662-98D6-BBE78316D7DA}"/>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25-4662-98D6-BBE78316D7DA}"/>
                </c:ext>
              </c:extLst>
            </c:dLbl>
            <c:dLbl>
              <c:idx val="2"/>
              <c:layout>
                <c:manualLayout>
                  <c:x val="-8.1387081319024793E-2"/>
                  <c:y val="-2.280443101237830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25-4662-98D6-BBE78316D7DA}"/>
                </c:ext>
              </c:extLst>
            </c:dLbl>
            <c:dLbl>
              <c:idx val="3"/>
              <c:layout>
                <c:manualLayout>
                  <c:x val="0.12324243035887511"/>
                  <c:y val="-6.259349394919429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25-4662-98D6-BBE78316D7D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'NCP51561'!$E$27:$E$30</c:f>
              <c:strCache>
                <c:ptCount val="4"/>
                <c:pt idx="0">
                  <c:v>Quiescent Loss of Primary-Side</c:v>
                </c:pt>
                <c:pt idx="1">
                  <c:v>Quiescent Loss of Secondary-Side </c:v>
                </c:pt>
                <c:pt idx="2">
                  <c:v>Gate Driving Loss for Channel A</c:v>
                </c:pt>
                <c:pt idx="3">
                  <c:v>Gate Driving Loss for Channel B</c:v>
                </c:pt>
              </c:strCache>
            </c:strRef>
          </c:cat>
          <c:val>
            <c:numRef>
              <c:f>'NCP51561'!$F$27:$F$30</c:f>
              <c:numCache>
                <c:formatCode>0_ </c:formatCode>
                <c:ptCount val="4"/>
                <c:pt idx="0">
                  <c:v>35</c:v>
                </c:pt>
                <c:pt idx="1">
                  <c:v>72</c:v>
                </c:pt>
                <c:pt idx="2">
                  <c:v>122.55529174916521</c:v>
                </c:pt>
                <c:pt idx="3">
                  <c:v>122.55529174916521</c:v>
                </c:pt>
              </c:numCache>
            </c:numRef>
          </c:val>
          <c:extLst>
            <c:ext xmlns:c16="http://schemas.microsoft.com/office/drawing/2014/chart" uri="{C3380CC4-5D6E-409C-BE32-E72D297353CC}">
              <c16:uniqueId val="{0000000A-9625-4662-98D6-BBE78316D7DA}"/>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EFF-43C5-AF1F-6EF34899DEE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3EFF-43C5-AF1F-6EF34899DEE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3EFF-43C5-AF1F-6EF34899DEE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4235-4E06-AE90-50C0A945769E}"/>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'NCP51561'!$E$27:$E$30</c:f>
              <c:strCache>
                <c:ptCount val="4"/>
                <c:pt idx="0">
                  <c:v>Quiescent Loss of Primary-Side</c:v>
                </c:pt>
                <c:pt idx="1">
                  <c:v>Quiescent Loss of Secondary-Side </c:v>
                </c:pt>
                <c:pt idx="2">
                  <c:v>Gate Driving Loss for Channel A</c:v>
                </c:pt>
                <c:pt idx="3">
                  <c:v>Gate Driving Loss for Channel B</c:v>
                </c:pt>
              </c:strCache>
            </c:strRef>
          </c:cat>
          <c:val>
            <c:numRef>
              <c:f>'NCP51561'!$G$27:$G$30</c:f>
              <c:numCache>
                <c:formatCode>0_ </c:formatCode>
                <c:ptCount val="4"/>
              </c:numCache>
            </c:numRef>
          </c:val>
          <c:extLst>
            <c:ext xmlns:c16="http://schemas.microsoft.com/office/drawing/2014/chart" uri="{C3380CC4-5D6E-409C-BE32-E72D297353CC}">
              <c16:uniqueId val="{0000000C-D873-4A67-A294-DF07A1B26A4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0766517635418271"/>
          <c:y val="0.34077509694475794"/>
          <c:w val="0.35785722387708402"/>
          <c:h val="0.45648675733715105"/>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666750</xdr:colOff>
      <xdr:row>20</xdr:row>
      <xdr:rowOff>27213</xdr:rowOff>
    </xdr:from>
    <xdr:to>
      <xdr:col>18</xdr:col>
      <xdr:colOff>1142999</xdr:colOff>
      <xdr:row>35</xdr:row>
      <xdr:rowOff>96951</xdr:rowOff>
    </xdr:to>
    <xdr:graphicFrame macro="">
      <xdr:nvGraphicFramePr>
        <xdr:cNvPr id="2" name="차트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10</xdr:col>
          <xdr:colOff>257175</xdr:colOff>
          <xdr:row>2</xdr:row>
          <xdr:rowOff>161925</xdr:rowOff>
        </xdr:from>
        <xdr:to>
          <xdr:col>18</xdr:col>
          <xdr:colOff>1762125</xdr:colOff>
          <xdr:row>15</xdr:row>
          <xdr:rowOff>219075</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T28"/>
  <sheetViews>
    <sheetView zoomScale="70" zoomScaleNormal="70" workbookViewId="0">
      <selection activeCell="O19" sqref="O19"/>
    </sheetView>
  </sheetViews>
  <sheetFormatPr defaultColWidth="9.375" defaultRowHeight="16.5" x14ac:dyDescent="0.3"/>
  <cols>
    <col min="1" max="1" width="2.375" style="1" customWidth="1"/>
    <col min="2" max="16384" width="9.375" style="1"/>
  </cols>
  <sheetData>
    <row r="1" spans="2:20" ht="17.25" thickBot="1" x14ac:dyDescent="0.35"/>
    <row r="2" spans="2:20" x14ac:dyDescent="0.3">
      <c r="B2" s="3"/>
      <c r="C2" s="4"/>
      <c r="D2" s="4"/>
      <c r="E2" s="4"/>
      <c r="F2" s="4"/>
      <c r="G2" s="4"/>
      <c r="H2" s="4"/>
      <c r="I2" s="4"/>
      <c r="J2" s="4"/>
      <c r="K2" s="4"/>
      <c r="L2" s="4"/>
      <c r="M2" s="4"/>
      <c r="N2" s="4"/>
      <c r="O2" s="4"/>
      <c r="P2" s="4"/>
      <c r="Q2" s="118" t="s">
        <v>34</v>
      </c>
      <c r="R2" s="118"/>
      <c r="S2" s="119">
        <v>44449</v>
      </c>
      <c r="T2" s="120"/>
    </row>
    <row r="3" spans="2:20" ht="79.5" customHeight="1" x14ac:dyDescent="0.3">
      <c r="B3" s="121" t="s">
        <v>29</v>
      </c>
      <c r="C3" s="122"/>
      <c r="D3" s="122"/>
      <c r="E3" s="122"/>
      <c r="F3" s="122"/>
      <c r="G3" s="122"/>
      <c r="H3" s="122"/>
      <c r="I3" s="122"/>
      <c r="J3" s="122"/>
      <c r="K3" s="122"/>
      <c r="L3" s="122"/>
      <c r="M3" s="122"/>
      <c r="N3" s="122"/>
      <c r="O3" s="122"/>
      <c r="P3" s="122"/>
      <c r="Q3" s="122"/>
      <c r="R3" s="122"/>
      <c r="S3" s="122"/>
      <c r="T3" s="123"/>
    </row>
    <row r="4" spans="2:20" x14ac:dyDescent="0.3">
      <c r="B4" s="5"/>
      <c r="C4" s="6"/>
      <c r="D4" s="6"/>
      <c r="E4" s="6"/>
      <c r="F4" s="6"/>
      <c r="G4" s="6"/>
      <c r="H4" s="6"/>
      <c r="I4" s="6"/>
      <c r="J4" s="6"/>
      <c r="K4" s="6"/>
      <c r="L4" s="6"/>
      <c r="M4" s="6"/>
      <c r="N4" s="6"/>
      <c r="O4" s="6"/>
      <c r="P4" s="6"/>
      <c r="Q4" s="6"/>
      <c r="R4" s="6"/>
      <c r="S4" s="6"/>
      <c r="T4" s="7"/>
    </row>
    <row r="5" spans="2:20" x14ac:dyDescent="0.3">
      <c r="B5" s="5"/>
      <c r="C5" s="6"/>
      <c r="D5" s="6"/>
      <c r="E5" s="6"/>
      <c r="F5" s="6"/>
      <c r="G5" s="6"/>
      <c r="H5" s="6"/>
      <c r="I5" s="6"/>
      <c r="J5" s="6"/>
      <c r="K5" s="6"/>
      <c r="L5" s="6"/>
      <c r="M5" s="6"/>
      <c r="N5" s="6"/>
      <c r="O5" s="6"/>
      <c r="P5" s="6"/>
      <c r="Q5" s="6"/>
      <c r="R5" s="6"/>
      <c r="S5" s="6"/>
      <c r="T5" s="7"/>
    </row>
    <row r="6" spans="2:20" x14ac:dyDescent="0.3">
      <c r="B6" s="124" t="s">
        <v>32</v>
      </c>
      <c r="C6" s="125"/>
      <c r="D6" s="125"/>
      <c r="E6" s="125"/>
      <c r="F6" s="125"/>
      <c r="G6" s="125"/>
      <c r="H6" s="125"/>
      <c r="I6" s="125"/>
      <c r="J6" s="125"/>
      <c r="K6" s="125"/>
      <c r="L6" s="125"/>
      <c r="M6" s="125"/>
      <c r="N6" s="125"/>
      <c r="O6" s="125"/>
      <c r="P6" s="125"/>
      <c r="Q6" s="125"/>
      <c r="R6" s="125"/>
      <c r="S6" s="125"/>
      <c r="T6" s="126"/>
    </row>
    <row r="7" spans="2:20" x14ac:dyDescent="0.3">
      <c r="B7" s="124"/>
      <c r="C7" s="125"/>
      <c r="D7" s="125"/>
      <c r="E7" s="125"/>
      <c r="F7" s="125"/>
      <c r="G7" s="125"/>
      <c r="H7" s="125"/>
      <c r="I7" s="125"/>
      <c r="J7" s="125"/>
      <c r="K7" s="125"/>
      <c r="L7" s="125"/>
      <c r="M7" s="125"/>
      <c r="N7" s="125"/>
      <c r="O7" s="125"/>
      <c r="P7" s="125"/>
      <c r="Q7" s="125"/>
      <c r="R7" s="125"/>
      <c r="S7" s="125"/>
      <c r="T7" s="126"/>
    </row>
    <row r="8" spans="2:20" x14ac:dyDescent="0.3">
      <c r="B8" s="124"/>
      <c r="C8" s="125"/>
      <c r="D8" s="125"/>
      <c r="E8" s="125"/>
      <c r="F8" s="125"/>
      <c r="G8" s="125"/>
      <c r="H8" s="125"/>
      <c r="I8" s="125"/>
      <c r="J8" s="125"/>
      <c r="K8" s="125"/>
      <c r="L8" s="125"/>
      <c r="M8" s="125"/>
      <c r="N8" s="125"/>
      <c r="O8" s="125"/>
      <c r="P8" s="125"/>
      <c r="Q8" s="125"/>
      <c r="R8" s="125"/>
      <c r="S8" s="125"/>
      <c r="T8" s="126"/>
    </row>
    <row r="9" spans="2:20" x14ac:dyDescent="0.3">
      <c r="B9" s="124"/>
      <c r="C9" s="125"/>
      <c r="D9" s="125"/>
      <c r="E9" s="125"/>
      <c r="F9" s="125"/>
      <c r="G9" s="125"/>
      <c r="H9" s="125"/>
      <c r="I9" s="125"/>
      <c r="J9" s="125"/>
      <c r="K9" s="125"/>
      <c r="L9" s="125"/>
      <c r="M9" s="125"/>
      <c r="N9" s="125"/>
      <c r="O9" s="125"/>
      <c r="P9" s="125"/>
      <c r="Q9" s="125"/>
      <c r="R9" s="125"/>
      <c r="S9" s="125"/>
      <c r="T9" s="126"/>
    </row>
    <row r="10" spans="2:20" x14ac:dyDescent="0.3">
      <c r="B10" s="124"/>
      <c r="C10" s="125"/>
      <c r="D10" s="125"/>
      <c r="E10" s="125"/>
      <c r="F10" s="125"/>
      <c r="G10" s="125"/>
      <c r="H10" s="125"/>
      <c r="I10" s="125"/>
      <c r="J10" s="125"/>
      <c r="K10" s="125"/>
      <c r="L10" s="125"/>
      <c r="M10" s="125"/>
      <c r="N10" s="125"/>
      <c r="O10" s="125"/>
      <c r="P10" s="125"/>
      <c r="Q10" s="125"/>
      <c r="R10" s="125"/>
      <c r="S10" s="125"/>
      <c r="T10" s="126"/>
    </row>
    <row r="11" spans="2:20" x14ac:dyDescent="0.3">
      <c r="B11" s="124"/>
      <c r="C11" s="125"/>
      <c r="D11" s="125"/>
      <c r="E11" s="125"/>
      <c r="F11" s="125"/>
      <c r="G11" s="125"/>
      <c r="H11" s="125"/>
      <c r="I11" s="125"/>
      <c r="J11" s="125"/>
      <c r="K11" s="125"/>
      <c r="L11" s="125"/>
      <c r="M11" s="125"/>
      <c r="N11" s="125"/>
      <c r="O11" s="125"/>
      <c r="P11" s="125"/>
      <c r="Q11" s="125"/>
      <c r="R11" s="125"/>
      <c r="S11" s="125"/>
      <c r="T11" s="126"/>
    </row>
    <row r="12" spans="2:20" ht="26.25" x14ac:dyDescent="0.3">
      <c r="B12" s="14"/>
      <c r="C12" s="15"/>
      <c r="D12" s="15"/>
      <c r="E12" s="15"/>
      <c r="F12" s="15"/>
      <c r="G12" s="15"/>
      <c r="H12" s="15"/>
      <c r="I12" s="15"/>
      <c r="J12" s="15"/>
      <c r="K12" s="15"/>
      <c r="L12" s="15"/>
      <c r="M12" s="15"/>
      <c r="N12" s="15"/>
      <c r="O12" s="15"/>
      <c r="P12" s="15"/>
      <c r="Q12" s="15"/>
      <c r="R12" s="15"/>
      <c r="S12" s="15"/>
      <c r="T12" s="16"/>
    </row>
    <row r="13" spans="2:20" x14ac:dyDescent="0.3">
      <c r="B13" s="5"/>
      <c r="C13" s="6"/>
      <c r="D13" s="6"/>
      <c r="E13" s="6"/>
      <c r="F13" s="6"/>
      <c r="G13" s="6"/>
      <c r="H13" s="6"/>
      <c r="I13" s="6"/>
      <c r="J13" s="6"/>
      <c r="K13" s="6"/>
      <c r="L13" s="6"/>
      <c r="M13" s="6"/>
      <c r="N13" s="6"/>
      <c r="O13" s="6"/>
      <c r="P13" s="6"/>
      <c r="Q13" s="6"/>
      <c r="R13" s="6"/>
      <c r="S13" s="6"/>
      <c r="T13" s="7"/>
    </row>
    <row r="14" spans="2:20" ht="34.5" customHeight="1" x14ac:dyDescent="0.3">
      <c r="B14" s="127" t="s">
        <v>95</v>
      </c>
      <c r="C14" s="128"/>
      <c r="D14" s="128"/>
      <c r="E14" s="128"/>
      <c r="F14" s="128"/>
      <c r="G14" s="128"/>
      <c r="H14" s="128"/>
      <c r="I14" s="128"/>
      <c r="J14" s="128"/>
      <c r="K14" s="128"/>
      <c r="L14" s="128"/>
      <c r="M14" s="128"/>
      <c r="N14" s="128"/>
      <c r="O14" s="128"/>
      <c r="P14" s="128"/>
      <c r="Q14" s="128"/>
      <c r="R14" s="128"/>
      <c r="S14" s="128"/>
      <c r="T14" s="129"/>
    </row>
    <row r="15" spans="2:20" x14ac:dyDescent="0.3">
      <c r="B15" s="127"/>
      <c r="C15" s="128"/>
      <c r="D15" s="128"/>
      <c r="E15" s="128"/>
      <c r="F15" s="128"/>
      <c r="G15" s="128"/>
      <c r="H15" s="128"/>
      <c r="I15" s="128"/>
      <c r="J15" s="128"/>
      <c r="K15" s="128"/>
      <c r="L15" s="128"/>
      <c r="M15" s="128"/>
      <c r="N15" s="128"/>
      <c r="O15" s="128"/>
      <c r="P15" s="128"/>
      <c r="Q15" s="128"/>
      <c r="R15" s="128"/>
      <c r="S15" s="128"/>
      <c r="T15" s="129"/>
    </row>
    <row r="16" spans="2:20" x14ac:dyDescent="0.3">
      <c r="B16" s="127"/>
      <c r="C16" s="128"/>
      <c r="D16" s="128"/>
      <c r="E16" s="128"/>
      <c r="F16" s="128"/>
      <c r="G16" s="128"/>
      <c r="H16" s="128"/>
      <c r="I16" s="128"/>
      <c r="J16" s="128"/>
      <c r="K16" s="128"/>
      <c r="L16" s="128"/>
      <c r="M16" s="128"/>
      <c r="N16" s="128"/>
      <c r="O16" s="128"/>
      <c r="P16" s="128"/>
      <c r="Q16" s="128"/>
      <c r="R16" s="128"/>
      <c r="S16" s="128"/>
      <c r="T16" s="129"/>
    </row>
    <row r="17" spans="2:20" s="2" customFormat="1" ht="23.25" customHeight="1" x14ac:dyDescent="0.3">
      <c r="B17" s="130"/>
      <c r="C17" s="131"/>
      <c r="D17" s="131"/>
      <c r="E17" s="131"/>
      <c r="F17" s="131"/>
      <c r="G17" s="131"/>
      <c r="H17" s="131"/>
      <c r="I17" s="131"/>
      <c r="J17" s="131"/>
      <c r="K17" s="131"/>
      <c r="L17" s="131"/>
      <c r="M17" s="131"/>
      <c r="N17" s="131"/>
      <c r="O17" s="131"/>
      <c r="P17" s="131"/>
      <c r="Q17" s="131"/>
      <c r="R17" s="131"/>
      <c r="S17" s="131"/>
      <c r="T17" s="132"/>
    </row>
    <row r="18" spans="2:20" s="2" customFormat="1" ht="23.25" customHeight="1" x14ac:dyDescent="0.3">
      <c r="B18" s="8"/>
      <c r="C18" s="9"/>
      <c r="D18" s="9"/>
      <c r="E18" s="9"/>
      <c r="F18" s="9"/>
      <c r="G18" s="9"/>
      <c r="H18" s="9"/>
      <c r="I18" s="17"/>
      <c r="J18" s="17"/>
      <c r="K18" s="17"/>
      <c r="L18" s="17"/>
      <c r="M18" s="17"/>
      <c r="N18" s="17"/>
      <c r="O18" s="17"/>
      <c r="P18" s="17"/>
      <c r="Q18" s="17"/>
      <c r="R18" s="17"/>
      <c r="S18" s="17"/>
      <c r="T18" s="18"/>
    </row>
    <row r="19" spans="2:20" s="2" customFormat="1" ht="23.25" customHeight="1" x14ac:dyDescent="0.3">
      <c r="B19" s="8"/>
      <c r="C19" s="9"/>
      <c r="D19" s="9"/>
      <c r="E19" s="9"/>
      <c r="F19" s="9"/>
      <c r="G19" s="9"/>
      <c r="H19" s="9"/>
      <c r="I19" s="17"/>
      <c r="J19" s="17"/>
      <c r="K19" s="17"/>
      <c r="L19" s="17"/>
      <c r="M19" s="17"/>
      <c r="N19" s="17"/>
      <c r="O19" s="17"/>
      <c r="P19" s="17"/>
      <c r="Q19" s="17"/>
      <c r="R19" s="17"/>
      <c r="S19" s="17"/>
      <c r="T19" s="18"/>
    </row>
    <row r="20" spans="2:20" x14ac:dyDescent="0.3">
      <c r="B20" s="5"/>
      <c r="C20" s="6"/>
      <c r="D20" s="6"/>
      <c r="E20" s="6"/>
      <c r="F20" s="6"/>
      <c r="G20" s="6"/>
      <c r="H20" s="6"/>
      <c r="I20" s="6"/>
      <c r="J20" s="6"/>
      <c r="K20" s="6"/>
      <c r="L20" s="6"/>
      <c r="M20" s="6"/>
      <c r="N20" s="6"/>
      <c r="O20" s="6"/>
      <c r="P20" s="6"/>
      <c r="Q20" s="6"/>
      <c r="R20" s="6"/>
      <c r="S20" s="6"/>
      <c r="T20" s="7"/>
    </row>
    <row r="21" spans="2:20" x14ac:dyDescent="0.3">
      <c r="B21" s="115" t="s">
        <v>33</v>
      </c>
      <c r="C21" s="116"/>
      <c r="D21" s="116"/>
      <c r="E21" s="116"/>
      <c r="F21" s="116"/>
      <c r="G21" s="116"/>
      <c r="H21" s="116"/>
      <c r="I21" s="116"/>
      <c r="J21" s="116"/>
      <c r="K21" s="116"/>
      <c r="L21" s="116"/>
      <c r="M21" s="116"/>
      <c r="N21" s="116"/>
      <c r="O21" s="116"/>
      <c r="P21" s="116"/>
      <c r="Q21" s="116"/>
      <c r="R21" s="116"/>
      <c r="S21" s="116"/>
      <c r="T21" s="117"/>
    </row>
    <row r="22" spans="2:20" x14ac:dyDescent="0.3">
      <c r="B22" s="115"/>
      <c r="C22" s="116"/>
      <c r="D22" s="116"/>
      <c r="E22" s="116"/>
      <c r="F22" s="116"/>
      <c r="G22" s="116"/>
      <c r="H22" s="116"/>
      <c r="I22" s="116"/>
      <c r="J22" s="116"/>
      <c r="K22" s="116"/>
      <c r="L22" s="116"/>
      <c r="M22" s="116"/>
      <c r="N22" s="116"/>
      <c r="O22" s="116"/>
      <c r="P22" s="116"/>
      <c r="Q22" s="116"/>
      <c r="R22" s="116"/>
      <c r="S22" s="116"/>
      <c r="T22" s="117"/>
    </row>
    <row r="23" spans="2:20" x14ac:dyDescent="0.3">
      <c r="B23" s="115"/>
      <c r="C23" s="116"/>
      <c r="D23" s="116"/>
      <c r="E23" s="116"/>
      <c r="F23" s="116"/>
      <c r="G23" s="116"/>
      <c r="H23" s="116"/>
      <c r="I23" s="116"/>
      <c r="J23" s="116"/>
      <c r="K23" s="116"/>
      <c r="L23" s="116"/>
      <c r="M23" s="116"/>
      <c r="N23" s="116"/>
      <c r="O23" s="116"/>
      <c r="P23" s="116"/>
      <c r="Q23" s="116"/>
      <c r="R23" s="116"/>
      <c r="S23" s="116"/>
      <c r="T23" s="117"/>
    </row>
    <row r="24" spans="2:20" x14ac:dyDescent="0.3">
      <c r="B24" s="115"/>
      <c r="C24" s="116"/>
      <c r="D24" s="116"/>
      <c r="E24" s="116"/>
      <c r="F24" s="116"/>
      <c r="G24" s="116"/>
      <c r="H24" s="116"/>
      <c r="I24" s="116"/>
      <c r="J24" s="116"/>
      <c r="K24" s="116"/>
      <c r="L24" s="116"/>
      <c r="M24" s="116"/>
      <c r="N24" s="116"/>
      <c r="O24" s="116"/>
      <c r="P24" s="116"/>
      <c r="Q24" s="116"/>
      <c r="R24" s="116"/>
      <c r="S24" s="116"/>
      <c r="T24" s="117"/>
    </row>
    <row r="25" spans="2:20" x14ac:dyDescent="0.3">
      <c r="B25" s="115"/>
      <c r="C25" s="116"/>
      <c r="D25" s="116"/>
      <c r="E25" s="116"/>
      <c r="F25" s="116"/>
      <c r="G25" s="116"/>
      <c r="H25" s="116"/>
      <c r="I25" s="116"/>
      <c r="J25" s="116"/>
      <c r="K25" s="116"/>
      <c r="L25" s="116"/>
      <c r="M25" s="116"/>
      <c r="N25" s="116"/>
      <c r="O25" s="116"/>
      <c r="P25" s="116"/>
      <c r="Q25" s="116"/>
      <c r="R25" s="116"/>
      <c r="S25" s="116"/>
      <c r="T25" s="117"/>
    </row>
    <row r="26" spans="2:20" x14ac:dyDescent="0.3">
      <c r="B26" s="115"/>
      <c r="C26" s="116"/>
      <c r="D26" s="116"/>
      <c r="E26" s="116"/>
      <c r="F26" s="116"/>
      <c r="G26" s="116"/>
      <c r="H26" s="116"/>
      <c r="I26" s="116"/>
      <c r="J26" s="116"/>
      <c r="K26" s="116"/>
      <c r="L26" s="116"/>
      <c r="M26" s="116"/>
      <c r="N26" s="116"/>
      <c r="O26" s="116"/>
      <c r="P26" s="116"/>
      <c r="Q26" s="116"/>
      <c r="R26" s="116"/>
      <c r="S26" s="116"/>
      <c r="T26" s="117"/>
    </row>
    <row r="27" spans="2:20" x14ac:dyDescent="0.3">
      <c r="B27" s="5"/>
      <c r="C27" s="6"/>
      <c r="D27" s="6"/>
      <c r="E27" s="6"/>
      <c r="F27" s="6"/>
      <c r="G27" s="6"/>
      <c r="H27" s="6"/>
      <c r="I27" s="6"/>
      <c r="J27" s="6"/>
      <c r="K27" s="6"/>
      <c r="L27" s="6"/>
      <c r="M27" s="6"/>
      <c r="N27" s="6"/>
      <c r="O27" s="6"/>
      <c r="P27" s="6"/>
      <c r="Q27" s="6"/>
      <c r="R27" s="6"/>
      <c r="S27" s="6"/>
      <c r="T27" s="7"/>
    </row>
    <row r="28" spans="2:20" ht="17.25" thickBot="1" x14ac:dyDescent="0.35">
      <c r="B28" s="10"/>
      <c r="C28" s="11"/>
      <c r="D28" s="11"/>
      <c r="E28" s="11"/>
      <c r="F28" s="11"/>
      <c r="G28" s="11"/>
      <c r="H28" s="11"/>
      <c r="I28" s="11"/>
      <c r="J28" s="11"/>
      <c r="K28" s="11"/>
      <c r="L28" s="11"/>
      <c r="M28" s="11"/>
      <c r="N28" s="11"/>
      <c r="O28" s="11"/>
      <c r="P28" s="11"/>
      <c r="Q28" s="11"/>
      <c r="R28" s="11"/>
      <c r="S28" s="11"/>
      <c r="T28" s="12"/>
    </row>
  </sheetData>
  <sheetProtection selectLockedCells="1"/>
  <mergeCells count="7">
    <mergeCell ref="B21:T26"/>
    <mergeCell ref="Q2:R2"/>
    <mergeCell ref="S2:T2"/>
    <mergeCell ref="B3:T3"/>
    <mergeCell ref="B6:T11"/>
    <mergeCell ref="B14:T16"/>
    <mergeCell ref="B17:T17"/>
  </mergeCells>
  <phoneticPr fontId="22" type="noConversion"/>
  <pageMargins left="0.7" right="0.7" top="0.75" bottom="0.75" header="0.3" footer="0.3"/>
  <pageSetup paperSize="9" orientation="portrait" verticalDpi="9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S48"/>
  <sheetViews>
    <sheetView tabSelected="1" zoomScale="70" zoomScaleNormal="70" workbookViewId="0">
      <selection activeCell="F6" sqref="F6:G6"/>
    </sheetView>
  </sheetViews>
  <sheetFormatPr defaultColWidth="9.375" defaultRowHeight="17.25" x14ac:dyDescent="0.3"/>
  <cols>
    <col min="1" max="1" width="2.375" style="13" customWidth="1"/>
    <col min="2" max="2" width="18.625" style="13" customWidth="1"/>
    <col min="3" max="3" width="5.75" style="13" customWidth="1"/>
    <col min="4" max="4" width="13" style="13" customWidth="1"/>
    <col min="5" max="5" width="55" style="13" customWidth="1"/>
    <col min="6" max="6" width="13.25" style="13" customWidth="1"/>
    <col min="7" max="7" width="12.375" style="13" customWidth="1"/>
    <col min="8" max="8" width="9.375" style="13"/>
    <col min="9" max="9" width="41" style="13" customWidth="1"/>
    <col min="10" max="10" width="2.375" style="13" customWidth="1"/>
    <col min="11" max="13" width="9.375" style="13"/>
    <col min="14" max="14" width="12.375" style="13" customWidth="1"/>
    <col min="15" max="15" width="14.375" style="13" customWidth="1"/>
    <col min="16" max="16" width="10.625" style="13" customWidth="1"/>
    <col min="17" max="17" width="9.375" style="13"/>
    <col min="18" max="18" width="9.375" style="13" customWidth="1"/>
    <col min="19" max="19" width="25" style="13" customWidth="1"/>
    <col min="20" max="20" width="2.375" style="13" customWidth="1"/>
    <col min="21" max="16384" width="9.375" style="13"/>
  </cols>
  <sheetData>
    <row r="1" spans="2:19" ht="7.5" customHeight="1" thickBot="1" x14ac:dyDescent="0.35"/>
    <row r="2" spans="2:19" ht="15.75" customHeight="1" x14ac:dyDescent="0.3">
      <c r="B2" s="180" t="s">
        <v>22</v>
      </c>
      <c r="C2" s="181"/>
      <c r="D2" s="181"/>
      <c r="E2" s="181"/>
      <c r="F2" s="19"/>
      <c r="G2" s="20"/>
      <c r="H2" s="20"/>
      <c r="I2" s="21" t="s">
        <v>14</v>
      </c>
      <c r="K2" s="133" t="s">
        <v>5</v>
      </c>
      <c r="L2" s="134"/>
      <c r="M2" s="134"/>
      <c r="N2" s="134"/>
      <c r="O2" s="134"/>
      <c r="P2" s="134"/>
      <c r="Q2" s="134"/>
      <c r="R2" s="134"/>
      <c r="S2" s="135"/>
    </row>
    <row r="3" spans="2:19" ht="18.75" customHeight="1" x14ac:dyDescent="0.3">
      <c r="B3" s="182"/>
      <c r="C3" s="183"/>
      <c r="D3" s="183"/>
      <c r="E3" s="183"/>
      <c r="F3" s="22"/>
      <c r="G3" s="22"/>
      <c r="H3" s="22"/>
      <c r="I3" s="48" t="s">
        <v>20</v>
      </c>
      <c r="K3" s="136"/>
      <c r="L3" s="137"/>
      <c r="M3" s="137"/>
      <c r="N3" s="137"/>
      <c r="O3" s="137"/>
      <c r="P3" s="137"/>
      <c r="Q3" s="137"/>
      <c r="R3" s="137"/>
      <c r="S3" s="138"/>
    </row>
    <row r="4" spans="2:19" ht="18" thickBot="1" x14ac:dyDescent="0.35">
      <c r="B4" s="24"/>
      <c r="C4" s="25"/>
      <c r="D4" s="25"/>
      <c r="E4" s="25"/>
      <c r="F4" s="25"/>
      <c r="G4" s="25"/>
      <c r="H4" s="25"/>
      <c r="I4" s="23" t="s">
        <v>15</v>
      </c>
      <c r="K4" s="136"/>
      <c r="L4" s="137"/>
      <c r="M4" s="137"/>
      <c r="N4" s="137"/>
      <c r="O4" s="137"/>
      <c r="P4" s="137"/>
      <c r="Q4" s="137"/>
      <c r="R4" s="137"/>
      <c r="S4" s="138"/>
    </row>
    <row r="5" spans="2:19" ht="18" thickBot="1" x14ac:dyDescent="0.35">
      <c r="B5" s="146" t="s">
        <v>14</v>
      </c>
      <c r="C5" s="147"/>
      <c r="D5" s="40" t="s">
        <v>6</v>
      </c>
      <c r="E5" s="26" t="s">
        <v>7</v>
      </c>
      <c r="F5" s="197" t="s">
        <v>8</v>
      </c>
      <c r="G5" s="198"/>
      <c r="H5" s="26" t="s">
        <v>9</v>
      </c>
      <c r="I5" s="55" t="s">
        <v>30</v>
      </c>
      <c r="K5" s="136"/>
      <c r="L5" s="137"/>
      <c r="M5" s="137"/>
      <c r="N5" s="137"/>
      <c r="O5" s="137"/>
      <c r="P5" s="137"/>
      <c r="Q5" s="137"/>
      <c r="R5" s="137"/>
      <c r="S5" s="138"/>
    </row>
    <row r="6" spans="2:19" ht="17.25" customHeight="1" x14ac:dyDescent="0.3">
      <c r="B6" s="199" t="s">
        <v>69</v>
      </c>
      <c r="C6" s="200"/>
      <c r="D6" s="67" t="s">
        <v>40</v>
      </c>
      <c r="E6" s="41" t="s">
        <v>64</v>
      </c>
      <c r="F6" s="205">
        <v>5</v>
      </c>
      <c r="G6" s="206"/>
      <c r="H6" s="27" t="s">
        <v>0</v>
      </c>
      <c r="I6" s="43" t="s">
        <v>38</v>
      </c>
      <c r="K6" s="136"/>
      <c r="L6" s="137"/>
      <c r="M6" s="137"/>
      <c r="N6" s="137"/>
      <c r="O6" s="137"/>
      <c r="P6" s="137"/>
      <c r="Q6" s="137"/>
      <c r="R6" s="137"/>
      <c r="S6" s="138"/>
    </row>
    <row r="7" spans="2:19" ht="17.25" customHeight="1" x14ac:dyDescent="0.3">
      <c r="B7" s="201"/>
      <c r="C7" s="202"/>
      <c r="D7" s="52" t="s">
        <v>41</v>
      </c>
      <c r="E7" s="64" t="s">
        <v>102</v>
      </c>
      <c r="F7" s="184">
        <v>12</v>
      </c>
      <c r="G7" s="185"/>
      <c r="H7" s="37" t="s">
        <v>24</v>
      </c>
      <c r="I7" s="45" t="s">
        <v>39</v>
      </c>
      <c r="K7" s="136"/>
      <c r="L7" s="137"/>
      <c r="M7" s="137"/>
      <c r="N7" s="137"/>
      <c r="O7" s="137"/>
      <c r="P7" s="137"/>
      <c r="Q7" s="137"/>
      <c r="R7" s="137"/>
      <c r="S7" s="138"/>
    </row>
    <row r="8" spans="2:19" ht="17.25" customHeight="1" x14ac:dyDescent="0.3">
      <c r="B8" s="201"/>
      <c r="C8" s="202"/>
      <c r="D8" s="52" t="s">
        <v>42</v>
      </c>
      <c r="E8" s="64" t="s">
        <v>23</v>
      </c>
      <c r="F8" s="184">
        <v>7</v>
      </c>
      <c r="G8" s="185"/>
      <c r="H8" s="37" t="s">
        <v>25</v>
      </c>
      <c r="I8" s="144" t="s">
        <v>70</v>
      </c>
      <c r="K8" s="136"/>
      <c r="L8" s="137"/>
      <c r="M8" s="137"/>
      <c r="N8" s="137"/>
      <c r="O8" s="137"/>
      <c r="P8" s="137"/>
      <c r="Q8" s="137"/>
      <c r="R8" s="137"/>
      <c r="S8" s="138"/>
    </row>
    <row r="9" spans="2:19" ht="18" customHeight="1" x14ac:dyDescent="0.3">
      <c r="B9" s="201"/>
      <c r="C9" s="202"/>
      <c r="D9" s="52" t="s">
        <v>63</v>
      </c>
      <c r="E9" s="64" t="s">
        <v>26</v>
      </c>
      <c r="F9" s="184">
        <v>3</v>
      </c>
      <c r="G9" s="185"/>
      <c r="H9" s="37" t="s">
        <v>25</v>
      </c>
      <c r="I9" s="145"/>
      <c r="K9" s="136"/>
      <c r="L9" s="137"/>
      <c r="M9" s="137"/>
      <c r="N9" s="137"/>
      <c r="O9" s="137"/>
      <c r="P9" s="137"/>
      <c r="Q9" s="137"/>
      <c r="R9" s="137"/>
      <c r="S9" s="138"/>
    </row>
    <row r="10" spans="2:19" ht="17.25" customHeight="1" x14ac:dyDescent="0.3">
      <c r="B10" s="201"/>
      <c r="C10" s="202"/>
      <c r="D10" s="68" t="s">
        <v>43</v>
      </c>
      <c r="E10" s="42" t="s">
        <v>62</v>
      </c>
      <c r="F10" s="207">
        <v>500</v>
      </c>
      <c r="G10" s="208"/>
      <c r="H10" s="38" t="s">
        <v>16</v>
      </c>
      <c r="I10" s="45"/>
      <c r="K10" s="136"/>
      <c r="L10" s="137"/>
      <c r="M10" s="137"/>
      <c r="N10" s="137"/>
      <c r="O10" s="137"/>
      <c r="P10" s="137"/>
      <c r="Q10" s="137"/>
      <c r="R10" s="137"/>
      <c r="S10" s="138"/>
    </row>
    <row r="11" spans="2:19" ht="17.25" customHeight="1" x14ac:dyDescent="0.3">
      <c r="B11" s="201"/>
      <c r="C11" s="202"/>
      <c r="D11" s="178" t="s">
        <v>18</v>
      </c>
      <c r="E11" s="66" t="s">
        <v>103</v>
      </c>
      <c r="F11" s="172">
        <v>100</v>
      </c>
      <c r="G11" s="173"/>
      <c r="H11" s="38" t="s">
        <v>1</v>
      </c>
      <c r="I11" s="45" t="s">
        <v>49</v>
      </c>
      <c r="K11" s="136"/>
      <c r="L11" s="137"/>
      <c r="M11" s="137"/>
      <c r="N11" s="137"/>
      <c r="O11" s="137"/>
      <c r="P11" s="137"/>
      <c r="Q11" s="137"/>
      <c r="R11" s="137"/>
      <c r="S11" s="138"/>
    </row>
    <row r="12" spans="2:19" x14ac:dyDescent="0.3">
      <c r="B12" s="201"/>
      <c r="C12" s="202"/>
      <c r="D12" s="213"/>
      <c r="E12" s="66" t="s">
        <v>104</v>
      </c>
      <c r="F12" s="174">
        <v>100</v>
      </c>
      <c r="G12" s="175"/>
      <c r="H12" s="38" t="s">
        <v>1</v>
      </c>
      <c r="I12" s="45" t="s">
        <v>60</v>
      </c>
      <c r="K12" s="136"/>
      <c r="L12" s="137"/>
      <c r="M12" s="137"/>
      <c r="N12" s="137"/>
      <c r="O12" s="137"/>
      <c r="P12" s="137"/>
      <c r="Q12" s="137"/>
      <c r="R12" s="137"/>
      <c r="S12" s="138"/>
    </row>
    <row r="13" spans="2:19" ht="18.75" customHeight="1" x14ac:dyDescent="0.3">
      <c r="B13" s="201"/>
      <c r="C13" s="202"/>
      <c r="D13" s="194" t="s">
        <v>45</v>
      </c>
      <c r="E13" s="66" t="s">
        <v>54</v>
      </c>
      <c r="F13" s="76" t="s">
        <v>47</v>
      </c>
      <c r="G13" s="77" t="s">
        <v>48</v>
      </c>
      <c r="H13" s="38"/>
      <c r="I13" s="45"/>
      <c r="K13" s="136"/>
      <c r="L13" s="137"/>
      <c r="M13" s="137"/>
      <c r="N13" s="137"/>
      <c r="O13" s="137"/>
      <c r="P13" s="137"/>
      <c r="Q13" s="137"/>
      <c r="R13" s="137"/>
      <c r="S13" s="138"/>
    </row>
    <row r="14" spans="2:19" ht="18.75" x14ac:dyDescent="0.3">
      <c r="B14" s="201"/>
      <c r="C14" s="202"/>
      <c r="D14" s="195"/>
      <c r="E14" s="66" t="s">
        <v>77</v>
      </c>
      <c r="F14" s="62">
        <v>4.7</v>
      </c>
      <c r="G14" s="61">
        <v>10</v>
      </c>
      <c r="H14" s="65" t="s">
        <v>21</v>
      </c>
      <c r="I14" s="45" t="s">
        <v>98</v>
      </c>
      <c r="K14" s="136"/>
      <c r="L14" s="137"/>
      <c r="M14" s="137"/>
      <c r="N14" s="137"/>
      <c r="O14" s="137"/>
      <c r="P14" s="137"/>
      <c r="Q14" s="137"/>
      <c r="R14" s="137"/>
      <c r="S14" s="138"/>
    </row>
    <row r="15" spans="2:19" ht="18.75" x14ac:dyDescent="0.3">
      <c r="B15" s="201"/>
      <c r="C15" s="202"/>
      <c r="D15" s="196"/>
      <c r="E15" s="66" t="s">
        <v>78</v>
      </c>
      <c r="F15" s="62">
        <v>4.7</v>
      </c>
      <c r="G15" s="61">
        <v>10</v>
      </c>
      <c r="H15" s="65" t="s">
        <v>21</v>
      </c>
      <c r="I15" s="45" t="s">
        <v>97</v>
      </c>
      <c r="K15" s="136"/>
      <c r="L15" s="137"/>
      <c r="M15" s="137"/>
      <c r="N15" s="137"/>
      <c r="O15" s="137"/>
      <c r="P15" s="137"/>
      <c r="Q15" s="137"/>
      <c r="R15" s="137"/>
      <c r="S15" s="138"/>
    </row>
    <row r="16" spans="2:19" ht="18.75" customHeight="1" x14ac:dyDescent="0.3">
      <c r="B16" s="201"/>
      <c r="C16" s="202"/>
      <c r="D16" s="194" t="s">
        <v>101</v>
      </c>
      <c r="E16" s="66" t="s">
        <v>79</v>
      </c>
      <c r="F16" s="172">
        <v>2.62</v>
      </c>
      <c r="G16" s="173"/>
      <c r="H16" s="65" t="s">
        <v>21</v>
      </c>
      <c r="I16" s="144" t="s">
        <v>31</v>
      </c>
      <c r="K16" s="136"/>
      <c r="L16" s="137"/>
      <c r="M16" s="137"/>
      <c r="N16" s="137"/>
      <c r="O16" s="137"/>
      <c r="P16" s="137"/>
      <c r="Q16" s="137"/>
      <c r="R16" s="137"/>
      <c r="S16" s="138"/>
    </row>
    <row r="17" spans="2:19" ht="18" thickBot="1" x14ac:dyDescent="0.35">
      <c r="B17" s="203"/>
      <c r="C17" s="204"/>
      <c r="D17" s="214"/>
      <c r="E17" s="66" t="s">
        <v>80</v>
      </c>
      <c r="F17" s="176">
        <v>2.62</v>
      </c>
      <c r="G17" s="177"/>
      <c r="H17" s="72" t="s">
        <v>21</v>
      </c>
      <c r="I17" s="152"/>
      <c r="K17" s="136"/>
      <c r="L17" s="137"/>
      <c r="M17" s="137"/>
      <c r="N17" s="137"/>
      <c r="O17" s="137"/>
      <c r="P17" s="137"/>
      <c r="Q17" s="137"/>
      <c r="R17" s="137"/>
      <c r="S17" s="138"/>
    </row>
    <row r="18" spans="2:19" ht="18.75" x14ac:dyDescent="0.3">
      <c r="B18" s="161" t="s">
        <v>71</v>
      </c>
      <c r="C18" s="162"/>
      <c r="D18" s="67" t="s">
        <v>50</v>
      </c>
      <c r="E18" s="71" t="s">
        <v>105</v>
      </c>
      <c r="F18" s="148">
        <v>4.5</v>
      </c>
      <c r="G18" s="148"/>
      <c r="H18" s="74" t="s">
        <v>55</v>
      </c>
      <c r="I18" s="170" t="s">
        <v>107</v>
      </c>
      <c r="K18" s="136"/>
      <c r="L18" s="137"/>
      <c r="M18" s="137"/>
      <c r="N18" s="137"/>
      <c r="O18" s="137"/>
      <c r="P18" s="137"/>
      <c r="Q18" s="137"/>
      <c r="R18" s="137"/>
      <c r="S18" s="138"/>
    </row>
    <row r="19" spans="2:19" ht="17.25" customHeight="1" x14ac:dyDescent="0.3">
      <c r="B19" s="163"/>
      <c r="C19" s="164"/>
      <c r="D19" s="52" t="s">
        <v>51</v>
      </c>
      <c r="E19" s="66" t="s">
        <v>106</v>
      </c>
      <c r="F19" s="150">
        <v>9</v>
      </c>
      <c r="G19" s="150"/>
      <c r="H19" s="38" t="s">
        <v>19</v>
      </c>
      <c r="I19" s="171"/>
      <c r="K19" s="136"/>
      <c r="L19" s="137"/>
      <c r="M19" s="137"/>
      <c r="N19" s="137"/>
      <c r="O19" s="137"/>
      <c r="P19" s="137"/>
      <c r="Q19" s="137"/>
      <c r="R19" s="137"/>
      <c r="S19" s="138"/>
    </row>
    <row r="20" spans="2:19" ht="17.25" customHeight="1" x14ac:dyDescent="0.3">
      <c r="B20" s="163"/>
      <c r="C20" s="164"/>
      <c r="D20" s="68" t="s">
        <v>52</v>
      </c>
      <c r="E20" s="70" t="s">
        <v>81</v>
      </c>
      <c r="F20" s="149">
        <f>12/$F$18/2</f>
        <v>1.3333333333333333</v>
      </c>
      <c r="G20" s="149"/>
      <c r="H20" s="38" t="s">
        <v>21</v>
      </c>
      <c r="I20" s="44" t="s">
        <v>99</v>
      </c>
      <c r="K20" s="136"/>
      <c r="L20" s="137"/>
      <c r="M20" s="137"/>
      <c r="N20" s="137"/>
      <c r="O20" s="137"/>
      <c r="P20" s="137"/>
      <c r="Q20" s="137"/>
      <c r="R20" s="137"/>
      <c r="S20" s="138"/>
    </row>
    <row r="21" spans="2:19" ht="16.5" customHeight="1" x14ac:dyDescent="0.3">
      <c r="B21" s="163"/>
      <c r="C21" s="164"/>
      <c r="D21" s="68" t="s">
        <v>53</v>
      </c>
      <c r="E21" s="70" t="s">
        <v>82</v>
      </c>
      <c r="F21" s="149">
        <f>12/$F$19/2</f>
        <v>0.66666666666666663</v>
      </c>
      <c r="G21" s="149"/>
      <c r="H21" s="38" t="s">
        <v>21</v>
      </c>
      <c r="I21" s="45" t="s">
        <v>100</v>
      </c>
      <c r="K21" s="136"/>
      <c r="L21" s="137"/>
      <c r="M21" s="137"/>
      <c r="N21" s="137"/>
      <c r="O21" s="137"/>
      <c r="P21" s="137"/>
      <c r="Q21" s="137"/>
      <c r="R21" s="137"/>
      <c r="S21" s="138"/>
    </row>
    <row r="22" spans="2:19" ht="16.5" customHeight="1" x14ac:dyDescent="0.3">
      <c r="B22" s="163"/>
      <c r="C22" s="164"/>
      <c r="D22" s="178" t="s">
        <v>44</v>
      </c>
      <c r="E22" s="151" t="s">
        <v>65</v>
      </c>
      <c r="F22" s="69">
        <f>$F$14+$F$16</f>
        <v>7.32</v>
      </c>
      <c r="G22" s="73">
        <f>G14+F16</f>
        <v>12.620000000000001</v>
      </c>
      <c r="H22" s="65" t="s">
        <v>21</v>
      </c>
      <c r="I22" s="45" t="s">
        <v>49</v>
      </c>
      <c r="K22" s="136"/>
      <c r="L22" s="137"/>
      <c r="M22" s="137"/>
      <c r="N22" s="137"/>
      <c r="O22" s="137"/>
      <c r="P22" s="137"/>
      <c r="Q22" s="137"/>
      <c r="R22" s="137"/>
      <c r="S22" s="138"/>
    </row>
    <row r="23" spans="2:19" ht="18" thickBot="1" x14ac:dyDescent="0.35">
      <c r="B23" s="165"/>
      <c r="C23" s="166"/>
      <c r="D23" s="179"/>
      <c r="E23" s="152"/>
      <c r="F23" s="63">
        <f>F15+F17</f>
        <v>7.32</v>
      </c>
      <c r="G23" s="50">
        <f>G15+F17</f>
        <v>12.620000000000001</v>
      </c>
      <c r="H23" s="28" t="s">
        <v>21</v>
      </c>
      <c r="I23" s="46" t="s">
        <v>60</v>
      </c>
      <c r="K23" s="136"/>
      <c r="L23" s="137"/>
      <c r="M23" s="137"/>
      <c r="N23" s="137"/>
      <c r="O23" s="137"/>
      <c r="P23" s="137"/>
      <c r="Q23" s="137"/>
      <c r="R23" s="137"/>
      <c r="S23" s="138"/>
    </row>
    <row r="24" spans="2:19" ht="9" customHeight="1" x14ac:dyDescent="0.3">
      <c r="B24" s="29"/>
      <c r="C24" s="30"/>
      <c r="D24" s="30"/>
      <c r="E24" s="30"/>
      <c r="F24" s="30"/>
      <c r="G24" s="30"/>
      <c r="H24" s="30"/>
      <c r="I24" s="31"/>
      <c r="K24" s="136"/>
      <c r="L24" s="137"/>
      <c r="M24" s="137"/>
      <c r="N24" s="137"/>
      <c r="O24" s="137"/>
      <c r="P24" s="137"/>
      <c r="Q24" s="137"/>
      <c r="R24" s="137"/>
      <c r="S24" s="138"/>
    </row>
    <row r="25" spans="2:19" ht="15" customHeight="1" x14ac:dyDescent="0.3">
      <c r="B25" s="167" t="s">
        <v>68</v>
      </c>
      <c r="C25" s="168"/>
      <c r="D25" s="168"/>
      <c r="E25" s="168"/>
      <c r="F25" s="168"/>
      <c r="G25" s="168"/>
      <c r="H25" s="168"/>
      <c r="I25" s="169"/>
      <c r="K25" s="136"/>
      <c r="L25" s="137"/>
      <c r="M25" s="137"/>
      <c r="N25" s="137"/>
      <c r="O25" s="137"/>
      <c r="P25" s="137"/>
      <c r="Q25" s="137"/>
      <c r="R25" s="137"/>
      <c r="S25" s="138"/>
    </row>
    <row r="26" spans="2:19" ht="18" thickBot="1" x14ac:dyDescent="0.35">
      <c r="B26" s="33"/>
      <c r="C26" s="22"/>
      <c r="D26" s="22"/>
      <c r="E26" s="22"/>
      <c r="F26" s="22"/>
      <c r="G26" s="22"/>
      <c r="H26" s="22"/>
      <c r="I26" s="34" t="s">
        <v>12</v>
      </c>
      <c r="K26" s="136"/>
      <c r="L26" s="137"/>
      <c r="M26" s="137"/>
      <c r="N26" s="137"/>
      <c r="O26" s="137"/>
      <c r="P26" s="137"/>
      <c r="Q26" s="137"/>
      <c r="R26" s="137"/>
      <c r="S26" s="138"/>
    </row>
    <row r="27" spans="2:19" ht="18.75" x14ac:dyDescent="0.3">
      <c r="B27" s="188" t="s">
        <v>72</v>
      </c>
      <c r="C27" s="189"/>
      <c r="D27" s="27" t="s">
        <v>35</v>
      </c>
      <c r="E27" s="60" t="s">
        <v>75</v>
      </c>
      <c r="F27" s="186">
        <f>F6*F8</f>
        <v>35</v>
      </c>
      <c r="G27" s="187"/>
      <c r="H27" s="94" t="s">
        <v>17</v>
      </c>
      <c r="I27" s="96">
        <f>F27/F37</f>
        <v>9.9400590724265908E-2</v>
      </c>
      <c r="K27" s="136"/>
      <c r="L27" s="137"/>
      <c r="M27" s="137"/>
      <c r="N27" s="137"/>
      <c r="O27" s="137"/>
      <c r="P27" s="137"/>
      <c r="Q27" s="137"/>
      <c r="R27" s="137"/>
      <c r="S27" s="138"/>
    </row>
    <row r="28" spans="2:19" ht="18.75" x14ac:dyDescent="0.3">
      <c r="B28" s="190"/>
      <c r="C28" s="191"/>
      <c r="D28" s="38" t="s">
        <v>36</v>
      </c>
      <c r="E28" s="91" t="s">
        <v>76</v>
      </c>
      <c r="F28" s="209">
        <f>F7*(F9*2)</f>
        <v>72</v>
      </c>
      <c r="G28" s="210"/>
      <c r="H28" s="95" t="s">
        <v>17</v>
      </c>
      <c r="I28" s="97">
        <f>F28/F37</f>
        <v>0.20448121520420418</v>
      </c>
      <c r="K28" s="136"/>
      <c r="L28" s="137"/>
      <c r="M28" s="137"/>
      <c r="N28" s="137"/>
      <c r="O28" s="137"/>
      <c r="P28" s="137"/>
      <c r="Q28" s="137"/>
      <c r="R28" s="137"/>
      <c r="S28" s="138"/>
    </row>
    <row r="29" spans="2:19" ht="18.75" customHeight="1" x14ac:dyDescent="0.3">
      <c r="B29" s="153" t="s">
        <v>73</v>
      </c>
      <c r="C29" s="154"/>
      <c r="D29" s="157" t="s">
        <v>37</v>
      </c>
      <c r="E29" s="91" t="s">
        <v>66</v>
      </c>
      <c r="F29" s="159">
        <f>F7*F11/1000000*F10*1000*F20/(F20+F22)+F7*F11/1000000*F10*1000*F21/(F21+G22)</f>
        <v>122.55529174916521</v>
      </c>
      <c r="G29" s="160"/>
      <c r="H29" s="95" t="s">
        <v>17</v>
      </c>
      <c r="I29" s="98">
        <f>F29/F37</f>
        <v>0.34805909703576499</v>
      </c>
      <c r="K29" s="136"/>
      <c r="L29" s="137"/>
      <c r="M29" s="137"/>
      <c r="N29" s="137"/>
      <c r="O29" s="137"/>
      <c r="P29" s="137"/>
      <c r="Q29" s="137"/>
      <c r="R29" s="137"/>
      <c r="S29" s="138"/>
    </row>
    <row r="30" spans="2:19" ht="18" thickBot="1" x14ac:dyDescent="0.35">
      <c r="B30" s="155"/>
      <c r="C30" s="156"/>
      <c r="D30" s="158"/>
      <c r="E30" s="54" t="s">
        <v>67</v>
      </c>
      <c r="F30" s="211">
        <f>F7*F11/1000000*F10*1000*F20/(F20+F23)+F7*F11/1000000*F10*1000*F21/(F21+G23)</f>
        <v>122.55529174916521</v>
      </c>
      <c r="G30" s="212"/>
      <c r="H30" s="82" t="s">
        <v>17</v>
      </c>
      <c r="I30" s="99">
        <f>F30/F37</f>
        <v>0.34805909703576499</v>
      </c>
      <c r="K30" s="136"/>
      <c r="L30" s="137"/>
      <c r="M30" s="137"/>
      <c r="N30" s="137"/>
      <c r="O30" s="137"/>
      <c r="P30" s="137"/>
      <c r="Q30" s="137"/>
      <c r="R30" s="137"/>
      <c r="S30" s="138"/>
    </row>
    <row r="31" spans="2:19" ht="18.75" x14ac:dyDescent="0.3">
      <c r="B31" s="188" t="s">
        <v>91</v>
      </c>
      <c r="C31" s="219"/>
      <c r="D31" s="27" t="s">
        <v>92</v>
      </c>
      <c r="E31" s="60" t="s">
        <v>89</v>
      </c>
      <c r="F31" s="100">
        <f>F7*F11/1000000*F10*1000*F20/(F20+F22)</f>
        <v>92.449922958397522</v>
      </c>
      <c r="G31" s="101">
        <f>F7*F11/1000000*F10*1000*F21/(F21+G22)</f>
        <v>30.105368790767685</v>
      </c>
      <c r="H31" s="94" t="s">
        <v>17</v>
      </c>
      <c r="I31" s="105" t="s">
        <v>94</v>
      </c>
      <c r="K31" s="136"/>
      <c r="L31" s="137"/>
      <c r="M31" s="137"/>
      <c r="N31" s="137"/>
      <c r="O31" s="137"/>
      <c r="P31" s="137"/>
      <c r="Q31" s="137"/>
      <c r="R31" s="137"/>
      <c r="S31" s="138"/>
    </row>
    <row r="32" spans="2:19" ht="19.5" thickBot="1" x14ac:dyDescent="0.35">
      <c r="B32" s="155"/>
      <c r="C32" s="220"/>
      <c r="D32" s="102" t="s">
        <v>93</v>
      </c>
      <c r="E32" s="54" t="s">
        <v>90</v>
      </c>
      <c r="F32" s="92">
        <f>F7*F11/1000000*F10*1000*F20/(F20+F23)</f>
        <v>92.449922958397522</v>
      </c>
      <c r="G32" s="93">
        <f>F7*F11/1000000*F10*1000*F21/(F21+G23)</f>
        <v>30.105368790767685</v>
      </c>
      <c r="H32" s="82" t="s">
        <v>17</v>
      </c>
      <c r="I32" s="106" t="s">
        <v>96</v>
      </c>
      <c r="K32" s="136"/>
      <c r="L32" s="137"/>
      <c r="M32" s="137"/>
      <c r="N32" s="137"/>
      <c r="O32" s="137"/>
      <c r="P32" s="137"/>
      <c r="Q32" s="137"/>
      <c r="R32" s="137"/>
      <c r="S32" s="138"/>
    </row>
    <row r="33" spans="2:19" x14ac:dyDescent="0.3">
      <c r="B33" s="107"/>
      <c r="C33" s="108"/>
      <c r="D33" s="30"/>
      <c r="E33" s="51"/>
      <c r="F33" s="51"/>
      <c r="G33" s="51"/>
      <c r="H33" s="51"/>
      <c r="I33" s="109"/>
      <c r="K33" s="136"/>
      <c r="L33" s="137"/>
      <c r="M33" s="137"/>
      <c r="N33" s="137"/>
      <c r="O33" s="137"/>
      <c r="P33" s="137"/>
      <c r="Q33" s="137"/>
      <c r="R33" s="137"/>
      <c r="S33" s="138"/>
    </row>
    <row r="34" spans="2:19" ht="14.25" customHeight="1" x14ac:dyDescent="0.3">
      <c r="B34" s="33"/>
      <c r="C34" s="22"/>
      <c r="D34" s="22"/>
      <c r="E34" s="22"/>
      <c r="F34" s="22"/>
      <c r="G34" s="22"/>
      <c r="H34" s="22"/>
      <c r="I34" s="103"/>
      <c r="K34" s="136"/>
      <c r="L34" s="137"/>
      <c r="M34" s="137"/>
      <c r="N34" s="137"/>
      <c r="O34" s="137"/>
      <c r="P34" s="137"/>
      <c r="Q34" s="137"/>
      <c r="R34" s="137"/>
      <c r="S34" s="138"/>
    </row>
    <row r="35" spans="2:19" ht="18" customHeight="1" thickBot="1" x14ac:dyDescent="0.35">
      <c r="B35" s="234" t="s">
        <v>59</v>
      </c>
      <c r="C35" s="235"/>
      <c r="D35" s="235"/>
      <c r="E35" s="235"/>
      <c r="F35" s="36"/>
      <c r="G35" s="36"/>
      <c r="H35" s="36"/>
      <c r="I35" s="104"/>
      <c r="K35" s="136"/>
      <c r="L35" s="137"/>
      <c r="M35" s="137"/>
      <c r="N35" s="137"/>
      <c r="O35" s="137"/>
      <c r="P35" s="137"/>
      <c r="Q35" s="137"/>
      <c r="R35" s="137"/>
      <c r="S35" s="138"/>
    </row>
    <row r="36" spans="2:19" ht="16.5" customHeight="1" thickBot="1" x14ac:dyDescent="0.35">
      <c r="B36" s="35"/>
      <c r="C36" s="36"/>
      <c r="D36" s="22"/>
      <c r="E36" s="22"/>
      <c r="F36" s="231" t="s">
        <v>27</v>
      </c>
      <c r="G36" s="198"/>
      <c r="H36" s="22"/>
      <c r="I36" s="32"/>
      <c r="K36" s="136"/>
      <c r="L36" s="137"/>
      <c r="M36" s="137"/>
      <c r="N36" s="137"/>
      <c r="O36" s="137"/>
      <c r="P36" s="137"/>
      <c r="Q36" s="137"/>
      <c r="R36" s="137"/>
      <c r="S36" s="138"/>
    </row>
    <row r="37" spans="2:19" ht="19.5" thickBot="1" x14ac:dyDescent="0.35">
      <c r="B37" s="33"/>
      <c r="C37" s="22"/>
      <c r="D37" s="47" t="s">
        <v>46</v>
      </c>
      <c r="E37" s="49" t="s">
        <v>11</v>
      </c>
      <c r="F37" s="229">
        <f>SUM(F27:G30)</f>
        <v>352.11058349833041</v>
      </c>
      <c r="G37" s="230"/>
      <c r="H37" s="49" t="s">
        <v>17</v>
      </c>
      <c r="I37" s="57" t="s">
        <v>10</v>
      </c>
      <c r="K37" s="136"/>
      <c r="L37" s="137"/>
      <c r="M37" s="137"/>
      <c r="N37" s="137"/>
      <c r="O37" s="137"/>
      <c r="P37" s="137"/>
      <c r="Q37" s="137"/>
      <c r="R37" s="137"/>
      <c r="S37" s="138"/>
    </row>
    <row r="38" spans="2:19" ht="18" thickBot="1" x14ac:dyDescent="0.35">
      <c r="B38" s="33"/>
      <c r="C38" s="22"/>
      <c r="D38" s="27" t="s">
        <v>2</v>
      </c>
      <c r="E38" s="60" t="s">
        <v>13</v>
      </c>
      <c r="F38" s="232">
        <v>81</v>
      </c>
      <c r="G38" s="233"/>
      <c r="H38" s="58" t="s">
        <v>3</v>
      </c>
      <c r="I38" s="59" t="s">
        <v>28</v>
      </c>
      <c r="K38" s="136"/>
      <c r="L38" s="137"/>
      <c r="M38" s="137"/>
      <c r="N38" s="137"/>
      <c r="O38" s="137"/>
      <c r="P38" s="137"/>
      <c r="Q38" s="137"/>
      <c r="R38" s="137"/>
      <c r="S38" s="138"/>
    </row>
    <row r="39" spans="2:19" ht="20.25" x14ac:dyDescent="0.3">
      <c r="B39" s="33"/>
      <c r="C39" s="22"/>
      <c r="D39" s="38" t="s">
        <v>58</v>
      </c>
      <c r="E39" s="75" t="s">
        <v>74</v>
      </c>
      <c r="F39" s="192">
        <f>125-(($F$37/1000)*$F$38)</f>
        <v>96.479042736635236</v>
      </c>
      <c r="G39" s="193"/>
      <c r="H39" s="53" t="s">
        <v>4</v>
      </c>
      <c r="I39" s="142" t="s">
        <v>61</v>
      </c>
      <c r="K39" s="136"/>
      <c r="L39" s="137"/>
      <c r="M39" s="137"/>
      <c r="N39" s="137"/>
      <c r="O39" s="137"/>
      <c r="P39" s="137"/>
      <c r="Q39" s="137"/>
      <c r="R39" s="137"/>
      <c r="S39" s="138"/>
    </row>
    <row r="40" spans="2:19" ht="19.5" thickBot="1" x14ac:dyDescent="0.35">
      <c r="B40" s="33"/>
      <c r="C40" s="22"/>
      <c r="D40" s="28" t="s">
        <v>57</v>
      </c>
      <c r="E40" s="54" t="s">
        <v>56</v>
      </c>
      <c r="F40" s="217">
        <f>($F$37/1000*$F$38)+F39</f>
        <v>125</v>
      </c>
      <c r="G40" s="218"/>
      <c r="H40" s="80" t="s">
        <v>4</v>
      </c>
      <c r="I40" s="143"/>
      <c r="K40" s="136"/>
      <c r="L40" s="137"/>
      <c r="M40" s="137"/>
      <c r="N40" s="137"/>
      <c r="O40" s="137"/>
      <c r="P40" s="137"/>
      <c r="Q40" s="137"/>
      <c r="R40" s="137"/>
      <c r="S40" s="138"/>
    </row>
    <row r="41" spans="2:19" ht="14.25" customHeight="1" x14ac:dyDescent="0.3">
      <c r="B41" s="33"/>
      <c r="C41" s="22"/>
      <c r="D41" s="30"/>
      <c r="E41" s="51"/>
      <c r="F41" s="39"/>
      <c r="G41" s="39"/>
      <c r="H41" s="30"/>
      <c r="I41" s="56"/>
      <c r="K41" s="136"/>
      <c r="L41" s="137"/>
      <c r="M41" s="137"/>
      <c r="N41" s="137"/>
      <c r="O41" s="137"/>
      <c r="P41" s="137"/>
      <c r="Q41" s="137"/>
      <c r="R41" s="137"/>
      <c r="S41" s="138"/>
    </row>
    <row r="42" spans="2:19" ht="16.5" customHeight="1" thickBot="1" x14ac:dyDescent="0.35">
      <c r="B42" s="234" t="s">
        <v>87</v>
      </c>
      <c r="C42" s="235"/>
      <c r="D42" s="235"/>
      <c r="E42" s="235"/>
      <c r="F42" s="78"/>
      <c r="G42" s="78"/>
      <c r="H42" s="78"/>
      <c r="I42" s="79"/>
      <c r="K42" s="136"/>
      <c r="L42" s="137"/>
      <c r="M42" s="137"/>
      <c r="N42" s="137"/>
      <c r="O42" s="137"/>
      <c r="P42" s="137"/>
      <c r="Q42" s="137"/>
      <c r="R42" s="137"/>
      <c r="S42" s="138"/>
    </row>
    <row r="43" spans="2:19" ht="18" thickBot="1" x14ac:dyDescent="0.35">
      <c r="B43" s="35"/>
      <c r="C43" s="36"/>
      <c r="D43" s="22"/>
      <c r="E43" s="22"/>
      <c r="F43" s="221" t="s">
        <v>27</v>
      </c>
      <c r="G43" s="222"/>
      <c r="H43" s="22"/>
      <c r="I43" s="32"/>
      <c r="K43" s="136"/>
      <c r="L43" s="137"/>
      <c r="M43" s="137"/>
      <c r="N43" s="137"/>
      <c r="O43" s="137"/>
      <c r="P43" s="137"/>
      <c r="Q43" s="137"/>
      <c r="R43" s="137"/>
      <c r="S43" s="138"/>
    </row>
    <row r="44" spans="2:19" ht="19.5" thickBot="1" x14ac:dyDescent="0.35">
      <c r="B44" s="33"/>
      <c r="C44" s="22"/>
      <c r="D44" s="40" t="s">
        <v>46</v>
      </c>
      <c r="E44" s="26" t="s">
        <v>11</v>
      </c>
      <c r="F44" s="223">
        <f>F37</f>
        <v>352.11058349833041</v>
      </c>
      <c r="G44" s="224"/>
      <c r="H44" s="26" t="s">
        <v>17</v>
      </c>
      <c r="I44" s="81" t="s">
        <v>10</v>
      </c>
      <c r="K44" s="136"/>
      <c r="L44" s="137"/>
      <c r="M44" s="137"/>
      <c r="N44" s="137"/>
      <c r="O44" s="137"/>
      <c r="P44" s="137"/>
      <c r="Q44" s="137"/>
      <c r="R44" s="137"/>
      <c r="S44" s="138"/>
    </row>
    <row r="45" spans="2:19" ht="18.75" x14ac:dyDescent="0.3">
      <c r="B45" s="33"/>
      <c r="C45" s="22"/>
      <c r="D45" s="87" t="s">
        <v>86</v>
      </c>
      <c r="E45" s="86" t="s">
        <v>83</v>
      </c>
      <c r="F45" s="225">
        <v>18</v>
      </c>
      <c r="G45" s="226"/>
      <c r="H45" s="37" t="s">
        <v>3</v>
      </c>
      <c r="I45" s="88" t="s">
        <v>88</v>
      </c>
      <c r="K45" s="136"/>
      <c r="L45" s="137"/>
      <c r="M45" s="137"/>
      <c r="N45" s="137"/>
      <c r="O45" s="137"/>
      <c r="P45" s="137"/>
      <c r="Q45" s="137"/>
      <c r="R45" s="137"/>
      <c r="S45" s="138"/>
    </row>
    <row r="46" spans="2:19" ht="18.75" x14ac:dyDescent="0.3">
      <c r="B46" s="33"/>
      <c r="C46" s="22"/>
      <c r="D46" s="68" t="s">
        <v>58</v>
      </c>
      <c r="E46" s="84" t="s">
        <v>84</v>
      </c>
      <c r="F46" s="227">
        <f>F39</f>
        <v>96.479042736635236</v>
      </c>
      <c r="G46" s="228"/>
      <c r="H46" s="38" t="s">
        <v>4</v>
      </c>
      <c r="I46" s="89"/>
      <c r="K46" s="136"/>
      <c r="L46" s="137"/>
      <c r="M46" s="137"/>
      <c r="N46" s="137"/>
      <c r="O46" s="137"/>
      <c r="P46" s="137"/>
      <c r="Q46" s="137"/>
      <c r="R46" s="137"/>
      <c r="S46" s="138"/>
    </row>
    <row r="47" spans="2:19" ht="19.5" thickBot="1" x14ac:dyDescent="0.35">
      <c r="B47" s="33"/>
      <c r="C47" s="22"/>
      <c r="D47" s="83" t="s">
        <v>57</v>
      </c>
      <c r="E47" s="85" t="s">
        <v>85</v>
      </c>
      <c r="F47" s="215">
        <f>F46+(F44*F45)/1000</f>
        <v>102.81703323960518</v>
      </c>
      <c r="G47" s="216"/>
      <c r="H47" s="28" t="s">
        <v>4</v>
      </c>
      <c r="I47" s="90"/>
      <c r="K47" s="136"/>
      <c r="L47" s="137"/>
      <c r="M47" s="137"/>
      <c r="N47" s="137"/>
      <c r="O47" s="137"/>
      <c r="P47" s="137"/>
      <c r="Q47" s="137"/>
      <c r="R47" s="137"/>
      <c r="S47" s="138"/>
    </row>
    <row r="48" spans="2:19" ht="18" thickBot="1" x14ac:dyDescent="0.35">
      <c r="B48" s="114"/>
      <c r="C48" s="110"/>
      <c r="D48" s="110"/>
      <c r="E48" s="111"/>
      <c r="F48" s="112"/>
      <c r="G48" s="112"/>
      <c r="H48" s="111"/>
      <c r="I48" s="113"/>
      <c r="K48" s="139"/>
      <c r="L48" s="140"/>
      <c r="M48" s="140"/>
      <c r="N48" s="140"/>
      <c r="O48" s="140"/>
      <c r="P48" s="140"/>
      <c r="Q48" s="140"/>
      <c r="R48" s="140"/>
      <c r="S48" s="141"/>
    </row>
  </sheetData>
  <sheetProtection algorithmName="SHA-512" hashValue="h3Ej3fnjXJtiQso5tgWUShSBwqYQjFzN0+ED11VU+S0hsfdPwnbEtzH93ivig8G/9HL7Wk0L/3vkckEoJbUdCg==" saltValue="Tciqb5zAI2RKPFZ2yEmnsg==" spinCount="100000" sheet="1" formatCells="0" selectLockedCells="1"/>
  <mergeCells count="49">
    <mergeCell ref="F47:G47"/>
    <mergeCell ref="F40:G40"/>
    <mergeCell ref="B31:C32"/>
    <mergeCell ref="F43:G43"/>
    <mergeCell ref="F44:G44"/>
    <mergeCell ref="F45:G45"/>
    <mergeCell ref="F46:G46"/>
    <mergeCell ref="F37:G37"/>
    <mergeCell ref="F36:G36"/>
    <mergeCell ref="F38:G38"/>
    <mergeCell ref="B35:E35"/>
    <mergeCell ref="B42:E42"/>
    <mergeCell ref="B2:E3"/>
    <mergeCell ref="F9:G9"/>
    <mergeCell ref="F27:G27"/>
    <mergeCell ref="B27:C28"/>
    <mergeCell ref="F39:G39"/>
    <mergeCell ref="D13:D15"/>
    <mergeCell ref="F5:G5"/>
    <mergeCell ref="B6:C17"/>
    <mergeCell ref="F6:G6"/>
    <mergeCell ref="F10:G10"/>
    <mergeCell ref="F28:G28"/>
    <mergeCell ref="F7:G7"/>
    <mergeCell ref="F8:G8"/>
    <mergeCell ref="F30:G30"/>
    <mergeCell ref="D11:D12"/>
    <mergeCell ref="D16:D17"/>
    <mergeCell ref="F11:G11"/>
    <mergeCell ref="F12:G12"/>
    <mergeCell ref="F16:G16"/>
    <mergeCell ref="F17:G17"/>
    <mergeCell ref="D22:D23"/>
    <mergeCell ref="K2:S48"/>
    <mergeCell ref="I39:I40"/>
    <mergeCell ref="I8:I9"/>
    <mergeCell ref="B5:C5"/>
    <mergeCell ref="F18:G18"/>
    <mergeCell ref="F20:G20"/>
    <mergeCell ref="F19:G19"/>
    <mergeCell ref="F21:G21"/>
    <mergeCell ref="E22:E23"/>
    <mergeCell ref="I16:I17"/>
    <mergeCell ref="B29:C30"/>
    <mergeCell ref="D29:D30"/>
    <mergeCell ref="F29:G29"/>
    <mergeCell ref="B18:C23"/>
    <mergeCell ref="B25:I25"/>
    <mergeCell ref="I18:I19"/>
  </mergeCells>
  <phoneticPr fontId="22" type="noConversion"/>
  <conditionalFormatting sqref="F48:G48 F41">
    <cfRule type="colorScale" priority="4">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2056" r:id="rId4">
          <objectPr defaultSize="0" autoPict="0" r:id="rId5">
            <anchor moveWithCells="1">
              <from>
                <xdr:col>10</xdr:col>
                <xdr:colOff>257175</xdr:colOff>
                <xdr:row>2</xdr:row>
                <xdr:rowOff>161925</xdr:rowOff>
              </from>
              <to>
                <xdr:col>18</xdr:col>
                <xdr:colOff>1762125</xdr:colOff>
                <xdr:row>15</xdr:row>
                <xdr:rowOff>219075</xdr:rowOff>
              </to>
            </anchor>
          </objectPr>
        </oleObject>
      </mc:Choice>
      <mc:Fallback>
        <oleObject progId="Visio.Drawing.15" shapeId="205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NCP51561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YS Lee</cp:lastModifiedBy>
  <dcterms:created xsi:type="dcterms:W3CDTF">2013-05-21T06:20:11Z</dcterms:created>
  <dcterms:modified xsi:type="dcterms:W3CDTF">2021-11-26T04:27:35Z</dcterms:modified>
</cp:coreProperties>
</file>